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0" yWindow="30" windowWidth="18730" windowHeight="18320" tabRatio="861" activeTab="1"/>
  </bookViews>
  <sheets>
    <sheet name="параметры для расчета" sheetId="10" r:id="rId1"/>
    <sheet name="tritium breeding" sheetId="16" r:id="rId2"/>
  </sheets>
  <externalReferences>
    <externalReference r:id="rId3"/>
    <externalReference r:id="rId4"/>
    <externalReference r:id="rId5"/>
  </externalReferences>
  <definedNames>
    <definedName name="a">'tritium breeding'!$BG$21</definedName>
    <definedName name="b">'tritium breeding'!$BR$42</definedName>
    <definedName name="bb">'tritium breeding'!$BG$22</definedName>
    <definedName name="cc">'tritium breeding'!$BG$23</definedName>
    <definedName name="d">'tritium breeding'!$BG$24</definedName>
    <definedName name="e">'tritium breeding'!$BR$39</definedName>
    <definedName name="f">'tritium breeding'!$BR$41</definedName>
    <definedName name="I0">'tritium breeding'!$BG$25</definedName>
    <definedName name="L">'tritium breeding'!$BR$36</definedName>
    <definedName name="Lm">'tritium breeding'!$BR$40</definedName>
    <definedName name="N">'tritium breeding'!$BR$35</definedName>
    <definedName name="T_1">'tritium breeding'!$BR$37</definedName>
    <definedName name="T_2">'tritium breeding'!$BR$38</definedName>
    <definedName name="_xlnm.Print_Area" localSheetId="1">'tritium breeding'!$A$1:$BV$106</definedName>
    <definedName name="_xlnm.Print_Area" localSheetId="0">'параметры для расчета'!$A$1:$U$70</definedName>
  </definedNames>
  <calcPr calcId="145621"/>
  <fileRecoveryPr repairLoad="1"/>
</workbook>
</file>

<file path=xl/calcChain.xml><?xml version="1.0" encoding="utf-8"?>
<calcChain xmlns="http://schemas.openxmlformats.org/spreadsheetml/2006/main">
  <c r="D30" i="16" l="1"/>
  <c r="C30" i="10" l="1"/>
  <c r="C78" i="10" l="1"/>
  <c r="C77" i="10"/>
  <c r="C75" i="10"/>
  <c r="C74" i="10"/>
  <c r="C73" i="10"/>
  <c r="C71" i="10"/>
  <c r="C70" i="10"/>
  <c r="C68" i="10"/>
  <c r="C67" i="10"/>
  <c r="C66" i="10"/>
  <c r="C64" i="10"/>
  <c r="C63" i="10"/>
  <c r="C62" i="10"/>
  <c r="C61" i="10"/>
  <c r="C56" i="10"/>
  <c r="C55" i="10"/>
  <c r="C54" i="10"/>
  <c r="C44" i="10"/>
  <c r="C43" i="10"/>
  <c r="C41" i="10"/>
  <c r="C40" i="10"/>
  <c r="C39" i="10"/>
  <c r="C38" i="10"/>
  <c r="C37" i="10"/>
  <c r="C36" i="10"/>
  <c r="C35" i="10"/>
  <c r="C34" i="10"/>
  <c r="C33" i="10"/>
  <c r="C32" i="10"/>
  <c r="C31" i="10"/>
  <c r="C27" i="10"/>
  <c r="C26" i="10"/>
  <c r="C23" i="10"/>
  <c r="C22" i="10"/>
  <c r="C21" i="10"/>
  <c r="C29" i="10"/>
  <c r="C6" i="10"/>
  <c r="C5" i="10"/>
  <c r="C4" i="10"/>
  <c r="C3" i="10"/>
  <c r="C1" i="10"/>
  <c r="F75" i="10" l="1"/>
  <c r="F74" i="10"/>
  <c r="F73" i="10"/>
  <c r="K3" i="10"/>
  <c r="K7" i="10" l="1"/>
  <c r="K5" i="10"/>
  <c r="K4" i="10"/>
  <c r="K6" i="10" s="1"/>
  <c r="BP40" i="16" l="1"/>
  <c r="D14" i="16" l="1"/>
  <c r="H20" i="16" s="1"/>
  <c r="AU2007" i="16" l="1"/>
  <c r="AT2006" i="16"/>
  <c r="AU2006" i="16" s="1"/>
  <c r="AU2005" i="16"/>
  <c r="AX2004" i="16"/>
  <c r="AU2004" i="16"/>
  <c r="AR2004" i="16"/>
  <c r="AX2003" i="16"/>
  <c r="AU2003" i="16"/>
  <c r="AR2003" i="16"/>
  <c r="AX2002" i="16"/>
  <c r="AU2002" i="16"/>
  <c r="AR2002" i="16"/>
  <c r="AX2001" i="16"/>
  <c r="AU2001" i="16"/>
  <c r="AR2001" i="16"/>
  <c r="AX2000" i="16"/>
  <c r="AU2000" i="16"/>
  <c r="AR2000" i="16"/>
  <c r="AX1999" i="16"/>
  <c r="AU1999" i="16"/>
  <c r="AR1999" i="16"/>
  <c r="AX1998" i="16"/>
  <c r="AU1998" i="16"/>
  <c r="AR1998" i="16"/>
  <c r="AX1997" i="16"/>
  <c r="AU1997" i="16"/>
  <c r="AR1997" i="16"/>
  <c r="AX1996" i="16"/>
  <c r="AU1996" i="16"/>
  <c r="AR1996" i="16"/>
  <c r="AX1995" i="16"/>
  <c r="AU1995" i="16"/>
  <c r="AR1995" i="16"/>
  <c r="AX1994" i="16"/>
  <c r="AU1994" i="16"/>
  <c r="AR1994" i="16"/>
  <c r="AX1993" i="16"/>
  <c r="AU1993" i="16"/>
  <c r="AR1993" i="16"/>
  <c r="AX1992" i="16"/>
  <c r="AU1992" i="16"/>
  <c r="AR1992" i="16"/>
  <c r="AX1991" i="16"/>
  <c r="AU1991" i="16"/>
  <c r="AR1991" i="16"/>
  <c r="AX1990" i="16"/>
  <c r="AU1990" i="16"/>
  <c r="AR1990" i="16"/>
  <c r="AX1989" i="16"/>
  <c r="AU1989" i="16"/>
  <c r="AR1989" i="16"/>
  <c r="AX1988" i="16"/>
  <c r="AU1988" i="16"/>
  <c r="AR1988" i="16"/>
  <c r="AX1987" i="16"/>
  <c r="AU1987" i="16"/>
  <c r="AR1987" i="16"/>
  <c r="AX1986" i="16"/>
  <c r="AU1986" i="16"/>
  <c r="AR1986" i="16"/>
  <c r="AX1985" i="16"/>
  <c r="AU1985" i="16"/>
  <c r="AR1985" i="16"/>
  <c r="AX1984" i="16"/>
  <c r="AU1984" i="16"/>
  <c r="AR1984" i="16"/>
  <c r="AX1983" i="16"/>
  <c r="AU1983" i="16"/>
  <c r="AR1983" i="16"/>
  <c r="AX1982" i="16"/>
  <c r="AU1982" i="16"/>
  <c r="AR1982" i="16"/>
  <c r="AX1981" i="16"/>
  <c r="AU1981" i="16"/>
  <c r="AR1981" i="16"/>
  <c r="AX1980" i="16"/>
  <c r="AU1980" i="16"/>
  <c r="AR1980" i="16"/>
  <c r="AX1979" i="16"/>
  <c r="AU1979" i="16"/>
  <c r="AR1979" i="16"/>
  <c r="AX1978" i="16"/>
  <c r="AU1978" i="16"/>
  <c r="AR1978" i="16"/>
  <c r="AX1977" i="16"/>
  <c r="AU1977" i="16"/>
  <c r="AR1977" i="16"/>
  <c r="AX1976" i="16"/>
  <c r="AU1976" i="16"/>
  <c r="AR1976" i="16"/>
  <c r="AX1975" i="16"/>
  <c r="AU1975" i="16"/>
  <c r="AR1975" i="16"/>
  <c r="AX1974" i="16"/>
  <c r="AU1974" i="16"/>
  <c r="AR1974" i="16"/>
  <c r="AX1973" i="16"/>
  <c r="AU1973" i="16"/>
  <c r="AR1973" i="16"/>
  <c r="AX1972" i="16"/>
  <c r="AU1972" i="16"/>
  <c r="AR1972" i="16"/>
  <c r="AX1971" i="16"/>
  <c r="AU1971" i="16"/>
  <c r="AR1971" i="16"/>
  <c r="AX1970" i="16"/>
  <c r="AU1970" i="16"/>
  <c r="AR1970" i="16"/>
  <c r="AX1969" i="16"/>
  <c r="AU1969" i="16"/>
  <c r="AR1969" i="16"/>
  <c r="AX1968" i="16"/>
  <c r="AU1968" i="16"/>
  <c r="AR1968" i="16"/>
  <c r="AX1967" i="16"/>
  <c r="AU1967" i="16"/>
  <c r="AR1967" i="16"/>
  <c r="AX1966" i="16"/>
  <c r="AU1966" i="16"/>
  <c r="AR1966" i="16"/>
  <c r="AX1965" i="16"/>
  <c r="AU1965" i="16"/>
  <c r="AR1965" i="16"/>
  <c r="AX1964" i="16"/>
  <c r="AU1964" i="16"/>
  <c r="AR1964" i="16"/>
  <c r="AX1963" i="16"/>
  <c r="AU1963" i="16"/>
  <c r="AR1963" i="16"/>
  <c r="AX1962" i="16"/>
  <c r="AU1962" i="16"/>
  <c r="AR1962" i="16"/>
  <c r="AX1961" i="16"/>
  <c r="AU1961" i="16"/>
  <c r="AR1961" i="16"/>
  <c r="AX1960" i="16"/>
  <c r="AU1960" i="16"/>
  <c r="AR1960" i="16"/>
  <c r="AX1959" i="16"/>
  <c r="AU1959" i="16"/>
  <c r="AR1959" i="16"/>
  <c r="AX1958" i="16"/>
  <c r="AU1958" i="16"/>
  <c r="AR1958" i="16"/>
  <c r="AX1957" i="16"/>
  <c r="AU1957" i="16"/>
  <c r="AR1957" i="16"/>
  <c r="AX1956" i="16"/>
  <c r="AU1956" i="16"/>
  <c r="AR1956" i="16"/>
  <c r="AX1955" i="16"/>
  <c r="AU1955" i="16"/>
  <c r="AR1955" i="16"/>
  <c r="AX1954" i="16"/>
  <c r="AU1954" i="16"/>
  <c r="AR1954" i="16"/>
  <c r="AX1953" i="16"/>
  <c r="AU1953" i="16"/>
  <c r="AR1953" i="16"/>
  <c r="AX1952" i="16"/>
  <c r="AU1952" i="16"/>
  <c r="AR1952" i="16"/>
  <c r="AX1951" i="16"/>
  <c r="AU1951" i="16"/>
  <c r="AR1951" i="16"/>
  <c r="AX1950" i="16"/>
  <c r="AU1950" i="16"/>
  <c r="AR1950" i="16"/>
  <c r="AX1949" i="16"/>
  <c r="AU1949" i="16"/>
  <c r="AR1949" i="16"/>
  <c r="AX1948" i="16"/>
  <c r="AU1948" i="16"/>
  <c r="AR1948" i="16"/>
  <c r="AX1947" i="16"/>
  <c r="AU1947" i="16"/>
  <c r="AR1947" i="16"/>
  <c r="AX1946" i="16"/>
  <c r="AU1946" i="16"/>
  <c r="AR1946" i="16"/>
  <c r="AX1945" i="16"/>
  <c r="AU1945" i="16"/>
  <c r="AR1945" i="16"/>
  <c r="AX1944" i="16"/>
  <c r="AU1944" i="16"/>
  <c r="AR1944" i="16"/>
  <c r="AX1943" i="16"/>
  <c r="AU1943" i="16"/>
  <c r="AR1943" i="16"/>
  <c r="AX1942" i="16"/>
  <c r="AU1942" i="16"/>
  <c r="AR1942" i="16"/>
  <c r="AX1941" i="16"/>
  <c r="AU1941" i="16"/>
  <c r="AR1941" i="16"/>
  <c r="AX1940" i="16"/>
  <c r="AU1940" i="16"/>
  <c r="AR1940" i="16"/>
  <c r="AX1939" i="16"/>
  <c r="AU1939" i="16"/>
  <c r="AR1939" i="16"/>
  <c r="AX1938" i="16"/>
  <c r="AU1938" i="16"/>
  <c r="AR1938" i="16"/>
  <c r="AX1937" i="16"/>
  <c r="AU1937" i="16"/>
  <c r="AR1937" i="16"/>
  <c r="AX1936" i="16"/>
  <c r="AU1936" i="16"/>
  <c r="AR1936" i="16"/>
  <c r="AX1935" i="16"/>
  <c r="AU1935" i="16"/>
  <c r="AR1935" i="16"/>
  <c r="AX1934" i="16"/>
  <c r="AU1934" i="16"/>
  <c r="AR1934" i="16"/>
  <c r="AX1933" i="16"/>
  <c r="AU1933" i="16"/>
  <c r="AR1933" i="16"/>
  <c r="AX1932" i="16"/>
  <c r="AU1932" i="16"/>
  <c r="AR1932" i="16"/>
  <c r="AX1931" i="16"/>
  <c r="AU1931" i="16"/>
  <c r="AR1931" i="16"/>
  <c r="AX1930" i="16"/>
  <c r="AU1930" i="16"/>
  <c r="AR1930" i="16"/>
  <c r="AX1929" i="16"/>
  <c r="AU1929" i="16"/>
  <c r="AR1929" i="16"/>
  <c r="AX1928" i="16"/>
  <c r="AU1928" i="16"/>
  <c r="AR1928" i="16"/>
  <c r="AX1927" i="16"/>
  <c r="AU1927" i="16"/>
  <c r="AR1927" i="16"/>
  <c r="AX1926" i="16"/>
  <c r="AU1926" i="16"/>
  <c r="AR1926" i="16"/>
  <c r="AX1925" i="16"/>
  <c r="AU1925" i="16"/>
  <c r="AR1925" i="16"/>
  <c r="AX1924" i="16"/>
  <c r="AU1924" i="16"/>
  <c r="AR1924" i="16"/>
  <c r="AX1923" i="16"/>
  <c r="AU1923" i="16"/>
  <c r="AR1923" i="16"/>
  <c r="AX1922" i="16"/>
  <c r="AU1922" i="16"/>
  <c r="AR1922" i="16"/>
  <c r="AX1921" i="16"/>
  <c r="AU1921" i="16"/>
  <c r="AR1921" i="16"/>
  <c r="AX1920" i="16"/>
  <c r="AU1920" i="16"/>
  <c r="AR1920" i="16"/>
  <c r="AX1919" i="16"/>
  <c r="AU1919" i="16"/>
  <c r="AR1919" i="16"/>
  <c r="AX1918" i="16"/>
  <c r="AU1918" i="16"/>
  <c r="AR1918" i="16"/>
  <c r="AX1917" i="16"/>
  <c r="AU1917" i="16"/>
  <c r="AR1917" i="16"/>
  <c r="AX1916" i="16"/>
  <c r="AU1916" i="16"/>
  <c r="AR1916" i="16"/>
  <c r="AX1915" i="16"/>
  <c r="AU1915" i="16"/>
  <c r="AR1915" i="16"/>
  <c r="AX1914" i="16"/>
  <c r="AU1914" i="16"/>
  <c r="AR1914" i="16"/>
  <c r="AX1913" i="16"/>
  <c r="AU1913" i="16"/>
  <c r="AR1913" i="16"/>
  <c r="AX1912" i="16"/>
  <c r="AU1912" i="16"/>
  <c r="AR1912" i="16"/>
  <c r="AX1911" i="16"/>
  <c r="AU1911" i="16"/>
  <c r="AR1911" i="16"/>
  <c r="AX1910" i="16"/>
  <c r="AU1910" i="16"/>
  <c r="AR1910" i="16"/>
  <c r="AX1909" i="16"/>
  <c r="AU1909" i="16"/>
  <c r="AR1909" i="16"/>
  <c r="AX1908" i="16"/>
  <c r="AU1908" i="16"/>
  <c r="AR1908" i="16"/>
  <c r="AX1907" i="16"/>
  <c r="AU1907" i="16"/>
  <c r="AR1907" i="16"/>
  <c r="AX1906" i="16"/>
  <c r="AU1906" i="16"/>
  <c r="AR1906" i="16"/>
  <c r="AX1905" i="16"/>
  <c r="AU1905" i="16"/>
  <c r="AR1905" i="16"/>
  <c r="AX1904" i="16"/>
  <c r="AU1904" i="16"/>
  <c r="AR1904" i="16"/>
  <c r="AX1903" i="16"/>
  <c r="AU1903" i="16"/>
  <c r="AR1903" i="16"/>
  <c r="AX1902" i="16"/>
  <c r="AU1902" i="16"/>
  <c r="AR1902" i="16"/>
  <c r="AX1901" i="16"/>
  <c r="AU1901" i="16"/>
  <c r="AR1901" i="16"/>
  <c r="AX1900" i="16"/>
  <c r="AU1900" i="16"/>
  <c r="AR1900" i="16"/>
  <c r="AX1899" i="16"/>
  <c r="AU1899" i="16"/>
  <c r="AR1899" i="16"/>
  <c r="AX1898" i="16"/>
  <c r="AU1898" i="16"/>
  <c r="AR1898" i="16"/>
  <c r="AX1897" i="16"/>
  <c r="AU1897" i="16"/>
  <c r="AR1897" i="16"/>
  <c r="AX1896" i="16"/>
  <c r="AU1896" i="16"/>
  <c r="AR1896" i="16"/>
  <c r="AX1895" i="16"/>
  <c r="AU1895" i="16"/>
  <c r="AR1895" i="16"/>
  <c r="AX1894" i="16"/>
  <c r="AU1894" i="16"/>
  <c r="AR1894" i="16"/>
  <c r="AX1893" i="16"/>
  <c r="AU1893" i="16"/>
  <c r="AR1893" i="16"/>
  <c r="AX1892" i="16"/>
  <c r="AU1892" i="16"/>
  <c r="AR1892" i="16"/>
  <c r="AX1891" i="16"/>
  <c r="AU1891" i="16"/>
  <c r="AR1891" i="16"/>
  <c r="AX1890" i="16"/>
  <c r="AU1890" i="16"/>
  <c r="AR1890" i="16"/>
  <c r="AX1889" i="16"/>
  <c r="AU1889" i="16"/>
  <c r="AR1889" i="16"/>
  <c r="AX1888" i="16"/>
  <c r="AU1888" i="16"/>
  <c r="AR1888" i="16"/>
  <c r="AX1887" i="16"/>
  <c r="AU1887" i="16"/>
  <c r="AR1887" i="16"/>
  <c r="AX1886" i="16"/>
  <c r="AU1886" i="16"/>
  <c r="AR1886" i="16"/>
  <c r="AX1885" i="16"/>
  <c r="AU1885" i="16"/>
  <c r="AR1885" i="16"/>
  <c r="AX1884" i="16"/>
  <c r="AU1884" i="16"/>
  <c r="AR1884" i="16"/>
  <c r="AX1883" i="16"/>
  <c r="AU1883" i="16"/>
  <c r="AR1883" i="16"/>
  <c r="AX1882" i="16"/>
  <c r="AU1882" i="16"/>
  <c r="AR1882" i="16"/>
  <c r="AX1881" i="16"/>
  <c r="AU1881" i="16"/>
  <c r="AR1881" i="16"/>
  <c r="AX1880" i="16"/>
  <c r="AU1880" i="16"/>
  <c r="AR1880" i="16"/>
  <c r="AX1879" i="16"/>
  <c r="AU1879" i="16"/>
  <c r="AR1879" i="16"/>
  <c r="AX1878" i="16"/>
  <c r="AU1878" i="16"/>
  <c r="AR1878" i="16"/>
  <c r="AX1877" i="16"/>
  <c r="AU1877" i="16"/>
  <c r="AR1877" i="16"/>
  <c r="AX1876" i="16"/>
  <c r="AU1876" i="16"/>
  <c r="AR1876" i="16"/>
  <c r="AX1875" i="16"/>
  <c r="AU1875" i="16"/>
  <c r="AR1875" i="16"/>
  <c r="AX1874" i="16"/>
  <c r="AU1874" i="16"/>
  <c r="AR1874" i="16"/>
  <c r="AX1873" i="16"/>
  <c r="AU1873" i="16"/>
  <c r="AR1873" i="16"/>
  <c r="AX1872" i="16"/>
  <c r="AU1872" i="16"/>
  <c r="AR1872" i="16"/>
  <c r="AX1871" i="16"/>
  <c r="AU1871" i="16"/>
  <c r="AR1871" i="16"/>
  <c r="AX1870" i="16"/>
  <c r="AU1870" i="16"/>
  <c r="AR1870" i="16"/>
  <c r="AX1869" i="16"/>
  <c r="AU1869" i="16"/>
  <c r="AR1869" i="16"/>
  <c r="AX1868" i="16"/>
  <c r="AU1868" i="16"/>
  <c r="AR1868" i="16"/>
  <c r="AX1867" i="16"/>
  <c r="AU1867" i="16"/>
  <c r="AR1867" i="16"/>
  <c r="AX1866" i="16"/>
  <c r="AU1866" i="16"/>
  <c r="AR1866" i="16"/>
  <c r="AX1865" i="16"/>
  <c r="AU1865" i="16"/>
  <c r="AR1865" i="16"/>
  <c r="AX1864" i="16"/>
  <c r="AU1864" i="16"/>
  <c r="AR1864" i="16"/>
  <c r="AX1863" i="16"/>
  <c r="AU1863" i="16"/>
  <c r="AR1863" i="16"/>
  <c r="AX1862" i="16"/>
  <c r="AU1862" i="16"/>
  <c r="AR1862" i="16"/>
  <c r="AX1861" i="16"/>
  <c r="AU1861" i="16"/>
  <c r="AR1861" i="16"/>
  <c r="AX1860" i="16"/>
  <c r="AU1860" i="16"/>
  <c r="AR1860" i="16"/>
  <c r="AX1859" i="16"/>
  <c r="AU1859" i="16"/>
  <c r="AR1859" i="16"/>
  <c r="AX1858" i="16"/>
  <c r="AU1858" i="16"/>
  <c r="AR1858" i="16"/>
  <c r="AX1857" i="16"/>
  <c r="AU1857" i="16"/>
  <c r="AR1857" i="16"/>
  <c r="AX1856" i="16"/>
  <c r="AU1856" i="16"/>
  <c r="AR1856" i="16"/>
  <c r="AX1855" i="16"/>
  <c r="AU1855" i="16"/>
  <c r="AR1855" i="16"/>
  <c r="AX1854" i="16"/>
  <c r="AU1854" i="16"/>
  <c r="AR1854" i="16"/>
  <c r="AX1853" i="16"/>
  <c r="AU1853" i="16"/>
  <c r="AR1853" i="16"/>
  <c r="AX1852" i="16"/>
  <c r="AU1852" i="16"/>
  <c r="AR1852" i="16"/>
  <c r="AX1851" i="16"/>
  <c r="AU1851" i="16"/>
  <c r="AR1851" i="16"/>
  <c r="AX1850" i="16"/>
  <c r="AU1850" i="16"/>
  <c r="AR1850" i="16"/>
  <c r="AX1849" i="16"/>
  <c r="AU1849" i="16"/>
  <c r="AR1849" i="16"/>
  <c r="AX1848" i="16"/>
  <c r="AU1848" i="16"/>
  <c r="AR1848" i="16"/>
  <c r="AX1847" i="16"/>
  <c r="AU1847" i="16"/>
  <c r="AR1847" i="16"/>
  <c r="AX1846" i="16"/>
  <c r="AU1846" i="16"/>
  <c r="AR1846" i="16"/>
  <c r="AX1845" i="16"/>
  <c r="AU1845" i="16"/>
  <c r="AR1845" i="16"/>
  <c r="AX1844" i="16"/>
  <c r="AU1844" i="16"/>
  <c r="AR1844" i="16"/>
  <c r="AX1843" i="16"/>
  <c r="AU1843" i="16"/>
  <c r="AR1843" i="16"/>
  <c r="AX1842" i="16"/>
  <c r="AU1842" i="16"/>
  <c r="AR1842" i="16"/>
  <c r="AX1841" i="16"/>
  <c r="AU1841" i="16"/>
  <c r="AR1841" i="16"/>
  <c r="AX1840" i="16"/>
  <c r="AU1840" i="16"/>
  <c r="AR1840" i="16"/>
  <c r="AX1839" i="16"/>
  <c r="AU1839" i="16"/>
  <c r="AR1839" i="16"/>
  <c r="AX1838" i="16"/>
  <c r="AU1838" i="16"/>
  <c r="AR1838" i="16"/>
  <c r="AX1837" i="16"/>
  <c r="AU1837" i="16"/>
  <c r="AR1837" i="16"/>
  <c r="AX1836" i="16"/>
  <c r="AU1836" i="16"/>
  <c r="AR1836" i="16"/>
  <c r="AX1835" i="16"/>
  <c r="AU1835" i="16"/>
  <c r="AR1835" i="16"/>
  <c r="AX1834" i="16"/>
  <c r="AU1834" i="16"/>
  <c r="AR1834" i="16"/>
  <c r="AX1833" i="16"/>
  <c r="AU1833" i="16"/>
  <c r="AR1833" i="16"/>
  <c r="AX1832" i="16"/>
  <c r="AU1832" i="16"/>
  <c r="AR1832" i="16"/>
  <c r="AX1831" i="16"/>
  <c r="AU1831" i="16"/>
  <c r="AR1831" i="16"/>
  <c r="AX1830" i="16"/>
  <c r="AU1830" i="16"/>
  <c r="AR1830" i="16"/>
  <c r="AX1829" i="16"/>
  <c r="AU1829" i="16"/>
  <c r="AR1829" i="16"/>
  <c r="AX1828" i="16"/>
  <c r="AU1828" i="16"/>
  <c r="AR1828" i="16"/>
  <c r="AX1827" i="16"/>
  <c r="AU1827" i="16"/>
  <c r="AR1827" i="16"/>
  <c r="AX1826" i="16"/>
  <c r="AU1826" i="16"/>
  <c r="AR1826" i="16"/>
  <c r="AX1825" i="16"/>
  <c r="AU1825" i="16"/>
  <c r="AR1825" i="16"/>
  <c r="AX1824" i="16"/>
  <c r="AU1824" i="16"/>
  <c r="AR1824" i="16"/>
  <c r="AX1823" i="16"/>
  <c r="AU1823" i="16"/>
  <c r="AR1823" i="16"/>
  <c r="AX1822" i="16"/>
  <c r="AU1822" i="16"/>
  <c r="AR1822" i="16"/>
  <c r="AX1821" i="16"/>
  <c r="AU1821" i="16"/>
  <c r="AR1821" i="16"/>
  <c r="AX1820" i="16"/>
  <c r="AU1820" i="16"/>
  <c r="AR1820" i="16"/>
  <c r="AX1819" i="16"/>
  <c r="AU1819" i="16"/>
  <c r="AR1819" i="16"/>
  <c r="AX1818" i="16"/>
  <c r="AU1818" i="16"/>
  <c r="AR1818" i="16"/>
  <c r="AX1817" i="16"/>
  <c r="AU1817" i="16"/>
  <c r="AR1817" i="16"/>
  <c r="AX1816" i="16"/>
  <c r="AU1816" i="16"/>
  <c r="AR1816" i="16"/>
  <c r="AX1815" i="16"/>
  <c r="AU1815" i="16"/>
  <c r="AR1815" i="16"/>
  <c r="AX1814" i="16"/>
  <c r="AU1814" i="16"/>
  <c r="AR1814" i="16"/>
  <c r="AX1813" i="16"/>
  <c r="AU1813" i="16"/>
  <c r="AR1813" i="16"/>
  <c r="AX1812" i="16"/>
  <c r="AU1812" i="16"/>
  <c r="AR1812" i="16"/>
  <c r="AX1811" i="16"/>
  <c r="AU1811" i="16"/>
  <c r="AR1811" i="16"/>
  <c r="AX1810" i="16"/>
  <c r="AU1810" i="16"/>
  <c r="AR1810" i="16"/>
  <c r="AX1809" i="16"/>
  <c r="AU1809" i="16"/>
  <c r="AR1809" i="16"/>
  <c r="AX1808" i="16"/>
  <c r="AU1808" i="16"/>
  <c r="AR1808" i="16"/>
  <c r="AX1807" i="16"/>
  <c r="AU1807" i="16"/>
  <c r="AR1807" i="16"/>
  <c r="AX1806" i="16"/>
  <c r="AU1806" i="16"/>
  <c r="AR1806" i="16"/>
  <c r="AX1805" i="16"/>
  <c r="AU1805" i="16"/>
  <c r="AR1805" i="16"/>
  <c r="AX1804" i="16"/>
  <c r="AU1804" i="16"/>
  <c r="AR1804" i="16"/>
  <c r="AX1803" i="16"/>
  <c r="AU1803" i="16"/>
  <c r="AR1803" i="16"/>
  <c r="AX1802" i="16"/>
  <c r="AU1802" i="16"/>
  <c r="AR1802" i="16"/>
  <c r="AX1801" i="16"/>
  <c r="AU1801" i="16"/>
  <c r="AR1801" i="16"/>
  <c r="AX1800" i="16"/>
  <c r="AU1800" i="16"/>
  <c r="AR1800" i="16"/>
  <c r="AX1799" i="16"/>
  <c r="AU1799" i="16"/>
  <c r="AR1799" i="16"/>
  <c r="AX1798" i="16"/>
  <c r="AU1798" i="16"/>
  <c r="AR1798" i="16"/>
  <c r="AX1797" i="16"/>
  <c r="AU1797" i="16"/>
  <c r="AR1797" i="16"/>
  <c r="AX1796" i="16"/>
  <c r="AU1796" i="16"/>
  <c r="AR1796" i="16"/>
  <c r="AX1795" i="16"/>
  <c r="AU1795" i="16"/>
  <c r="AR1795" i="16"/>
  <c r="AX1794" i="16"/>
  <c r="AU1794" i="16"/>
  <c r="AR1794" i="16"/>
  <c r="AX1793" i="16"/>
  <c r="AU1793" i="16"/>
  <c r="AR1793" i="16"/>
  <c r="AX1792" i="16"/>
  <c r="AU1792" i="16"/>
  <c r="AR1792" i="16"/>
  <c r="AX1791" i="16"/>
  <c r="AU1791" i="16"/>
  <c r="AR1791" i="16"/>
  <c r="AX1790" i="16"/>
  <c r="AU1790" i="16"/>
  <c r="AR1790" i="16"/>
  <c r="AX1789" i="16"/>
  <c r="AU1789" i="16"/>
  <c r="AR1789" i="16"/>
  <c r="AX1788" i="16"/>
  <c r="AU1788" i="16"/>
  <c r="AR1788" i="16"/>
  <c r="AX1787" i="16"/>
  <c r="AU1787" i="16"/>
  <c r="AR1787" i="16"/>
  <c r="AX1786" i="16"/>
  <c r="AU1786" i="16"/>
  <c r="AR1786" i="16"/>
  <c r="AX1785" i="16"/>
  <c r="AU1785" i="16"/>
  <c r="AR1785" i="16"/>
  <c r="AX1784" i="16"/>
  <c r="AU1784" i="16"/>
  <c r="AR1784" i="16"/>
  <c r="AX1783" i="16"/>
  <c r="AU1783" i="16"/>
  <c r="AR1783" i="16"/>
  <c r="AX1782" i="16"/>
  <c r="AU1782" i="16"/>
  <c r="AR1782" i="16"/>
  <c r="AX1781" i="16"/>
  <c r="AU1781" i="16"/>
  <c r="AR1781" i="16"/>
  <c r="AX1780" i="16"/>
  <c r="AU1780" i="16"/>
  <c r="AR1780" i="16"/>
  <c r="AX1779" i="16"/>
  <c r="AU1779" i="16"/>
  <c r="AR1779" i="16"/>
  <c r="AX1778" i="16"/>
  <c r="AU1778" i="16"/>
  <c r="AR1778" i="16"/>
  <c r="AX1777" i="16"/>
  <c r="AU1777" i="16"/>
  <c r="AR1777" i="16"/>
  <c r="AX1776" i="16"/>
  <c r="AU1776" i="16"/>
  <c r="AR1776" i="16"/>
  <c r="AX1775" i="16"/>
  <c r="AU1775" i="16"/>
  <c r="AR1775" i="16"/>
  <c r="AX1774" i="16"/>
  <c r="AU1774" i="16"/>
  <c r="AR1774" i="16"/>
  <c r="AX1773" i="16"/>
  <c r="AU1773" i="16"/>
  <c r="AR1773" i="16"/>
  <c r="AX1772" i="16"/>
  <c r="AU1772" i="16"/>
  <c r="AR1772" i="16"/>
  <c r="AX1771" i="16"/>
  <c r="AU1771" i="16"/>
  <c r="AR1771" i="16"/>
  <c r="AX1770" i="16"/>
  <c r="AU1770" i="16"/>
  <c r="AR1770" i="16"/>
  <c r="AX1769" i="16"/>
  <c r="AU1769" i="16"/>
  <c r="AR1769" i="16"/>
  <c r="AX1768" i="16"/>
  <c r="AU1768" i="16"/>
  <c r="AR1768" i="16"/>
  <c r="AX1767" i="16"/>
  <c r="AU1767" i="16"/>
  <c r="AR1767" i="16"/>
  <c r="AX1766" i="16"/>
  <c r="AU1766" i="16"/>
  <c r="AR1766" i="16"/>
  <c r="AX1765" i="16"/>
  <c r="AU1765" i="16"/>
  <c r="AR1765" i="16"/>
  <c r="AX1764" i="16"/>
  <c r="AU1764" i="16"/>
  <c r="AR1764" i="16"/>
  <c r="AX1763" i="16"/>
  <c r="AU1763" i="16"/>
  <c r="AR1763" i="16"/>
  <c r="AX1762" i="16"/>
  <c r="AU1762" i="16"/>
  <c r="AR1762" i="16"/>
  <c r="AX1761" i="16"/>
  <c r="AU1761" i="16"/>
  <c r="AR1761" i="16"/>
  <c r="AX1760" i="16"/>
  <c r="AU1760" i="16"/>
  <c r="AR1760" i="16"/>
  <c r="AX1759" i="16"/>
  <c r="AU1759" i="16"/>
  <c r="AR1759" i="16"/>
  <c r="AX1758" i="16"/>
  <c r="AU1758" i="16"/>
  <c r="AR1758" i="16"/>
  <c r="AX1757" i="16"/>
  <c r="AU1757" i="16"/>
  <c r="AR1757" i="16"/>
  <c r="AX1756" i="16"/>
  <c r="AU1756" i="16"/>
  <c r="AR1756" i="16"/>
  <c r="AX1755" i="16"/>
  <c r="AU1755" i="16"/>
  <c r="AR1755" i="16"/>
  <c r="AX1754" i="16"/>
  <c r="AU1754" i="16"/>
  <c r="AR1754" i="16"/>
  <c r="AX1753" i="16"/>
  <c r="AU1753" i="16"/>
  <c r="AR1753" i="16"/>
  <c r="AX1752" i="16"/>
  <c r="AU1752" i="16"/>
  <c r="AR1752" i="16"/>
  <c r="AX1751" i="16"/>
  <c r="AU1751" i="16"/>
  <c r="AR1751" i="16"/>
  <c r="AX1750" i="16"/>
  <c r="AU1750" i="16"/>
  <c r="AR1750" i="16"/>
  <c r="AX1749" i="16"/>
  <c r="AU1749" i="16"/>
  <c r="AR1749" i="16"/>
  <c r="AX1748" i="16"/>
  <c r="AU1748" i="16"/>
  <c r="AR1748" i="16"/>
  <c r="AX1747" i="16"/>
  <c r="AU1747" i="16"/>
  <c r="AR1747" i="16"/>
  <c r="AX1746" i="16"/>
  <c r="AU1746" i="16"/>
  <c r="AR1746" i="16"/>
  <c r="AX1745" i="16"/>
  <c r="AU1745" i="16"/>
  <c r="AR1745" i="16"/>
  <c r="AX1744" i="16"/>
  <c r="AU1744" i="16"/>
  <c r="AR1744" i="16"/>
  <c r="AX1743" i="16"/>
  <c r="AU1743" i="16"/>
  <c r="AR1743" i="16"/>
  <c r="AX1742" i="16"/>
  <c r="AU1742" i="16"/>
  <c r="AR1742" i="16"/>
  <c r="AX1741" i="16"/>
  <c r="AU1741" i="16"/>
  <c r="AR1741" i="16"/>
  <c r="AX1740" i="16"/>
  <c r="AU1740" i="16"/>
  <c r="AR1740" i="16"/>
  <c r="AX1739" i="16"/>
  <c r="AU1739" i="16"/>
  <c r="AR1739" i="16"/>
  <c r="AX1738" i="16"/>
  <c r="AU1738" i="16"/>
  <c r="AR1738" i="16"/>
  <c r="AX1737" i="16"/>
  <c r="AU1737" i="16"/>
  <c r="AR1737" i="16"/>
  <c r="AX1736" i="16"/>
  <c r="AU1736" i="16"/>
  <c r="AR1736" i="16"/>
  <c r="AX1735" i="16"/>
  <c r="AU1735" i="16"/>
  <c r="AR1735" i="16"/>
  <c r="AX1734" i="16"/>
  <c r="AU1734" i="16"/>
  <c r="AR1734" i="16"/>
  <c r="AX1733" i="16"/>
  <c r="AU1733" i="16"/>
  <c r="AR1733" i="16"/>
  <c r="AX1732" i="16"/>
  <c r="AU1732" i="16"/>
  <c r="AR1732" i="16"/>
  <c r="AX1731" i="16"/>
  <c r="AU1731" i="16"/>
  <c r="AR1731" i="16"/>
  <c r="AX1730" i="16"/>
  <c r="AU1730" i="16"/>
  <c r="AR1730" i="16"/>
  <c r="AX1729" i="16"/>
  <c r="AU1729" i="16"/>
  <c r="AR1729" i="16"/>
  <c r="AX1728" i="16"/>
  <c r="AU1728" i="16"/>
  <c r="AR1728" i="16"/>
  <c r="AX1727" i="16"/>
  <c r="AU1727" i="16"/>
  <c r="AR1727" i="16"/>
  <c r="AX1726" i="16"/>
  <c r="AU1726" i="16"/>
  <c r="AR1726" i="16"/>
  <c r="AX1725" i="16"/>
  <c r="AU1725" i="16"/>
  <c r="AR1725" i="16"/>
  <c r="AX1724" i="16"/>
  <c r="AU1724" i="16"/>
  <c r="AR1724" i="16"/>
  <c r="AX1723" i="16"/>
  <c r="AU1723" i="16"/>
  <c r="AR1723" i="16"/>
  <c r="AX1722" i="16"/>
  <c r="AU1722" i="16"/>
  <c r="AR1722" i="16"/>
  <c r="AX1721" i="16"/>
  <c r="AU1721" i="16"/>
  <c r="AR1721" i="16"/>
  <c r="AX1720" i="16"/>
  <c r="AU1720" i="16"/>
  <c r="AR1720" i="16"/>
  <c r="AX1719" i="16"/>
  <c r="AU1719" i="16"/>
  <c r="AR1719" i="16"/>
  <c r="AX1718" i="16"/>
  <c r="AU1718" i="16"/>
  <c r="AR1718" i="16"/>
  <c r="AX1717" i="16"/>
  <c r="AU1717" i="16"/>
  <c r="AR1717" i="16"/>
  <c r="AX1716" i="16"/>
  <c r="AU1716" i="16"/>
  <c r="AR1716" i="16"/>
  <c r="AX1715" i="16"/>
  <c r="AU1715" i="16"/>
  <c r="AR1715" i="16"/>
  <c r="AX1714" i="16"/>
  <c r="AU1714" i="16"/>
  <c r="AR1714" i="16"/>
  <c r="AX1713" i="16"/>
  <c r="AU1713" i="16"/>
  <c r="AR1713" i="16"/>
  <c r="AX1712" i="16"/>
  <c r="AU1712" i="16"/>
  <c r="AR1712" i="16"/>
  <c r="AX1711" i="16"/>
  <c r="AU1711" i="16"/>
  <c r="AR1711" i="16"/>
  <c r="AX1710" i="16"/>
  <c r="AU1710" i="16"/>
  <c r="AR1710" i="16"/>
  <c r="AX1709" i="16"/>
  <c r="AU1709" i="16"/>
  <c r="AR1709" i="16"/>
  <c r="AX1708" i="16"/>
  <c r="AU1708" i="16"/>
  <c r="AR1708" i="16"/>
  <c r="AX1707" i="16"/>
  <c r="AU1707" i="16"/>
  <c r="AR1707" i="16"/>
  <c r="AX1706" i="16"/>
  <c r="AU1706" i="16"/>
  <c r="AR1706" i="16"/>
  <c r="AX1705" i="16"/>
  <c r="AU1705" i="16"/>
  <c r="AR1705" i="16"/>
  <c r="AX1704" i="16"/>
  <c r="AU1704" i="16"/>
  <c r="AR1704" i="16"/>
  <c r="AX1703" i="16"/>
  <c r="AU1703" i="16"/>
  <c r="AR1703" i="16"/>
  <c r="AX1702" i="16"/>
  <c r="AU1702" i="16"/>
  <c r="AR1702" i="16"/>
  <c r="AX1701" i="16"/>
  <c r="AU1701" i="16"/>
  <c r="AR1701" i="16"/>
  <c r="AX1700" i="16"/>
  <c r="AU1700" i="16"/>
  <c r="AR1700" i="16"/>
  <c r="AX1699" i="16"/>
  <c r="AU1699" i="16"/>
  <c r="AR1699" i="16"/>
  <c r="AX1698" i="16"/>
  <c r="AU1698" i="16"/>
  <c r="AR1698" i="16"/>
  <c r="AX1697" i="16"/>
  <c r="AU1697" i="16"/>
  <c r="AR1697" i="16"/>
  <c r="AX1696" i="16"/>
  <c r="AU1696" i="16"/>
  <c r="AR1696" i="16"/>
  <c r="AX1695" i="16"/>
  <c r="AU1695" i="16"/>
  <c r="AR1695" i="16"/>
  <c r="AX1694" i="16"/>
  <c r="AU1694" i="16"/>
  <c r="AR1694" i="16"/>
  <c r="AX1693" i="16"/>
  <c r="AU1693" i="16"/>
  <c r="AR1693" i="16"/>
  <c r="AX1692" i="16"/>
  <c r="AU1692" i="16"/>
  <c r="AR1692" i="16"/>
  <c r="AX1691" i="16"/>
  <c r="AU1691" i="16"/>
  <c r="AR1691" i="16"/>
  <c r="AX1690" i="16"/>
  <c r="AU1690" i="16"/>
  <c r="AR1690" i="16"/>
  <c r="AX1689" i="16"/>
  <c r="AU1689" i="16"/>
  <c r="AR1689" i="16"/>
  <c r="AX1688" i="16"/>
  <c r="AU1688" i="16"/>
  <c r="AR1688" i="16"/>
  <c r="AX1687" i="16"/>
  <c r="AU1687" i="16"/>
  <c r="AR1687" i="16"/>
  <c r="AX1686" i="16"/>
  <c r="AU1686" i="16"/>
  <c r="AR1686" i="16"/>
  <c r="AX1685" i="16"/>
  <c r="AU1685" i="16"/>
  <c r="AR1685" i="16"/>
  <c r="AX1684" i="16"/>
  <c r="AU1684" i="16"/>
  <c r="AR1684" i="16"/>
  <c r="AX1683" i="16"/>
  <c r="AU1683" i="16"/>
  <c r="AR1683" i="16"/>
  <c r="AX1682" i="16"/>
  <c r="AU1682" i="16"/>
  <c r="AR1682" i="16"/>
  <c r="AX1681" i="16"/>
  <c r="AU1681" i="16"/>
  <c r="AR1681" i="16"/>
  <c r="AX1680" i="16"/>
  <c r="AU1680" i="16"/>
  <c r="AR1680" i="16"/>
  <c r="AX1679" i="16"/>
  <c r="AU1679" i="16"/>
  <c r="AR1679" i="16"/>
  <c r="AX1678" i="16"/>
  <c r="AU1678" i="16"/>
  <c r="AR1678" i="16"/>
  <c r="AX1677" i="16"/>
  <c r="AU1677" i="16"/>
  <c r="AR1677" i="16"/>
  <c r="AX1676" i="16"/>
  <c r="AU1676" i="16"/>
  <c r="AR1676" i="16"/>
  <c r="AX1675" i="16"/>
  <c r="AU1675" i="16"/>
  <c r="AR1675" i="16"/>
  <c r="AX1674" i="16"/>
  <c r="AU1674" i="16"/>
  <c r="AR1674" i="16"/>
  <c r="AX1673" i="16"/>
  <c r="AU1673" i="16"/>
  <c r="AR1673" i="16"/>
  <c r="AX1672" i="16"/>
  <c r="AU1672" i="16"/>
  <c r="AR1672" i="16"/>
  <c r="AX1671" i="16"/>
  <c r="AU1671" i="16"/>
  <c r="AR1671" i="16"/>
  <c r="AX1670" i="16"/>
  <c r="AU1670" i="16"/>
  <c r="AR1670" i="16"/>
  <c r="AX1669" i="16"/>
  <c r="AU1669" i="16"/>
  <c r="AR1669" i="16"/>
  <c r="AX1668" i="16"/>
  <c r="AU1668" i="16"/>
  <c r="AR1668" i="16"/>
  <c r="AX1667" i="16"/>
  <c r="AU1667" i="16"/>
  <c r="AR1667" i="16"/>
  <c r="AX1666" i="16"/>
  <c r="AU1666" i="16"/>
  <c r="AR1666" i="16"/>
  <c r="AX1665" i="16"/>
  <c r="AU1665" i="16"/>
  <c r="AR1665" i="16"/>
  <c r="AX1664" i="16"/>
  <c r="AU1664" i="16"/>
  <c r="AR1664" i="16"/>
  <c r="AX1663" i="16"/>
  <c r="AU1663" i="16"/>
  <c r="AR1663" i="16"/>
  <c r="AX1662" i="16"/>
  <c r="AU1662" i="16"/>
  <c r="AR1662" i="16"/>
  <c r="AX1661" i="16"/>
  <c r="AU1661" i="16"/>
  <c r="AR1661" i="16"/>
  <c r="AX1660" i="16"/>
  <c r="AU1660" i="16"/>
  <c r="AR1660" i="16"/>
  <c r="AX1659" i="16"/>
  <c r="AU1659" i="16"/>
  <c r="AR1659" i="16"/>
  <c r="AX1658" i="16"/>
  <c r="AU1658" i="16"/>
  <c r="AR1658" i="16"/>
  <c r="AX1657" i="16"/>
  <c r="AU1657" i="16"/>
  <c r="AR1657" i="16"/>
  <c r="AX1656" i="16"/>
  <c r="AU1656" i="16"/>
  <c r="AR1656" i="16"/>
  <c r="AX1655" i="16"/>
  <c r="AU1655" i="16"/>
  <c r="AR1655" i="16"/>
  <c r="AX1654" i="16"/>
  <c r="AU1654" i="16"/>
  <c r="AR1654" i="16"/>
  <c r="AX1653" i="16"/>
  <c r="AU1653" i="16"/>
  <c r="AR1653" i="16"/>
  <c r="AX1652" i="16"/>
  <c r="AU1652" i="16"/>
  <c r="AR1652" i="16"/>
  <c r="AX1651" i="16"/>
  <c r="AU1651" i="16"/>
  <c r="AR1651" i="16"/>
  <c r="AX1650" i="16"/>
  <c r="AU1650" i="16"/>
  <c r="AR1650" i="16"/>
  <c r="AX1649" i="16"/>
  <c r="AU1649" i="16"/>
  <c r="AR1649" i="16"/>
  <c r="AX1648" i="16"/>
  <c r="AU1648" i="16"/>
  <c r="AR1648" i="16"/>
  <c r="AX1647" i="16"/>
  <c r="AU1647" i="16"/>
  <c r="AR1647" i="16"/>
  <c r="AX1646" i="16"/>
  <c r="AU1646" i="16"/>
  <c r="AR1646" i="16"/>
  <c r="AX1645" i="16"/>
  <c r="AU1645" i="16"/>
  <c r="AR1645" i="16"/>
  <c r="AX1644" i="16"/>
  <c r="AU1644" i="16"/>
  <c r="AR1644" i="16"/>
  <c r="AX1643" i="16"/>
  <c r="AU1643" i="16"/>
  <c r="AR1643" i="16"/>
  <c r="AX1642" i="16"/>
  <c r="AU1642" i="16"/>
  <c r="AR1642" i="16"/>
  <c r="AX1641" i="16"/>
  <c r="AU1641" i="16"/>
  <c r="AR1641" i="16"/>
  <c r="AX1640" i="16"/>
  <c r="AU1640" i="16"/>
  <c r="AR1640" i="16"/>
  <c r="AX1639" i="16"/>
  <c r="AU1639" i="16"/>
  <c r="AR1639" i="16"/>
  <c r="AX1638" i="16"/>
  <c r="AU1638" i="16"/>
  <c r="AR1638" i="16"/>
  <c r="AX1637" i="16"/>
  <c r="AU1637" i="16"/>
  <c r="AR1637" i="16"/>
  <c r="AX1636" i="16"/>
  <c r="AU1636" i="16"/>
  <c r="AR1636" i="16"/>
  <c r="AX1635" i="16"/>
  <c r="AU1635" i="16"/>
  <c r="AR1635" i="16"/>
  <c r="AX1634" i="16"/>
  <c r="AU1634" i="16"/>
  <c r="AR1634" i="16"/>
  <c r="AX1633" i="16"/>
  <c r="AU1633" i="16"/>
  <c r="AR1633" i="16"/>
  <c r="AX1632" i="16"/>
  <c r="AU1632" i="16"/>
  <c r="AR1632" i="16"/>
  <c r="AX1631" i="16"/>
  <c r="AU1631" i="16"/>
  <c r="AR1631" i="16"/>
  <c r="AX1630" i="16"/>
  <c r="AU1630" i="16"/>
  <c r="AR1630" i="16"/>
  <c r="AX1629" i="16"/>
  <c r="AU1629" i="16"/>
  <c r="AR1629" i="16"/>
  <c r="AX1628" i="16"/>
  <c r="AU1628" i="16"/>
  <c r="AR1628" i="16"/>
  <c r="AX1627" i="16"/>
  <c r="AU1627" i="16"/>
  <c r="AR1627" i="16"/>
  <c r="AX1626" i="16"/>
  <c r="AU1626" i="16"/>
  <c r="AR1626" i="16"/>
  <c r="AX1625" i="16"/>
  <c r="AU1625" i="16"/>
  <c r="AR1625" i="16"/>
  <c r="AX1624" i="16"/>
  <c r="AU1624" i="16"/>
  <c r="AR1624" i="16"/>
  <c r="AX1623" i="16"/>
  <c r="AU1623" i="16"/>
  <c r="AR1623" i="16"/>
  <c r="AX1622" i="16"/>
  <c r="AU1622" i="16"/>
  <c r="AR1622" i="16"/>
  <c r="AX1621" i="16"/>
  <c r="AU1621" i="16"/>
  <c r="AR1621" i="16"/>
  <c r="AX1620" i="16"/>
  <c r="AU1620" i="16"/>
  <c r="AR1620" i="16"/>
  <c r="AX1619" i="16"/>
  <c r="AU1619" i="16"/>
  <c r="AR1619" i="16"/>
  <c r="AX1618" i="16"/>
  <c r="AU1618" i="16"/>
  <c r="AR1618" i="16"/>
  <c r="AX1617" i="16"/>
  <c r="AU1617" i="16"/>
  <c r="AR1617" i="16"/>
  <c r="AX1616" i="16"/>
  <c r="AU1616" i="16"/>
  <c r="AR1616" i="16"/>
  <c r="AX1615" i="16"/>
  <c r="AU1615" i="16"/>
  <c r="AR1615" i="16"/>
  <c r="AX1614" i="16"/>
  <c r="AU1614" i="16"/>
  <c r="AR1614" i="16"/>
  <c r="AX1613" i="16"/>
  <c r="AU1613" i="16"/>
  <c r="AR1613" i="16"/>
  <c r="AX1612" i="16"/>
  <c r="AU1612" i="16"/>
  <c r="AR1612" i="16"/>
  <c r="AX1611" i="16"/>
  <c r="AU1611" i="16"/>
  <c r="AR1611" i="16"/>
  <c r="AX1610" i="16"/>
  <c r="AU1610" i="16"/>
  <c r="AR1610" i="16"/>
  <c r="AX1609" i="16"/>
  <c r="AU1609" i="16"/>
  <c r="AR1609" i="16"/>
  <c r="AX1608" i="16"/>
  <c r="AU1608" i="16"/>
  <c r="AR1608" i="16"/>
  <c r="AX1607" i="16"/>
  <c r="AU1607" i="16"/>
  <c r="AR1607" i="16"/>
  <c r="AX1606" i="16"/>
  <c r="AU1606" i="16"/>
  <c r="AR1606" i="16"/>
  <c r="AX1605" i="16"/>
  <c r="AU1605" i="16"/>
  <c r="AR1605" i="16"/>
  <c r="AX1604" i="16"/>
  <c r="AU1604" i="16"/>
  <c r="AR1604" i="16"/>
  <c r="AX1603" i="16"/>
  <c r="AU1603" i="16"/>
  <c r="AR1603" i="16"/>
  <c r="AX1602" i="16"/>
  <c r="AU1602" i="16"/>
  <c r="AR1602" i="16"/>
  <c r="AX1601" i="16"/>
  <c r="AU1601" i="16"/>
  <c r="AR1601" i="16"/>
  <c r="AX1600" i="16"/>
  <c r="AU1600" i="16"/>
  <c r="AR1600" i="16"/>
  <c r="AX1599" i="16"/>
  <c r="AU1599" i="16"/>
  <c r="AR1599" i="16"/>
  <c r="AX1598" i="16"/>
  <c r="AU1598" i="16"/>
  <c r="AR1598" i="16"/>
  <c r="AX1597" i="16"/>
  <c r="AU1597" i="16"/>
  <c r="AR1597" i="16"/>
  <c r="AX1596" i="16"/>
  <c r="AU1596" i="16"/>
  <c r="AR1596" i="16"/>
  <c r="AX1595" i="16"/>
  <c r="AU1595" i="16"/>
  <c r="AR1595" i="16"/>
  <c r="AX1594" i="16"/>
  <c r="AU1594" i="16"/>
  <c r="AR1594" i="16"/>
  <c r="AX1593" i="16"/>
  <c r="AU1593" i="16"/>
  <c r="AR1593" i="16"/>
  <c r="AX1592" i="16"/>
  <c r="AU1592" i="16"/>
  <c r="AR1592" i="16"/>
  <c r="AX1591" i="16"/>
  <c r="AU1591" i="16"/>
  <c r="AR1591" i="16"/>
  <c r="AX1590" i="16"/>
  <c r="AU1590" i="16"/>
  <c r="AR1590" i="16"/>
  <c r="AX1589" i="16"/>
  <c r="AU1589" i="16"/>
  <c r="AR1589" i="16"/>
  <c r="AX1588" i="16"/>
  <c r="AU1588" i="16"/>
  <c r="AR1588" i="16"/>
  <c r="AX1587" i="16"/>
  <c r="AU1587" i="16"/>
  <c r="AR1587" i="16"/>
  <c r="AX1586" i="16"/>
  <c r="AU1586" i="16"/>
  <c r="AR1586" i="16"/>
  <c r="AX1585" i="16"/>
  <c r="AU1585" i="16"/>
  <c r="AR1585" i="16"/>
  <c r="AX1584" i="16"/>
  <c r="AU1584" i="16"/>
  <c r="AR1584" i="16"/>
  <c r="AX1583" i="16"/>
  <c r="AU1583" i="16"/>
  <c r="AR1583" i="16"/>
  <c r="AX1582" i="16"/>
  <c r="AU1582" i="16"/>
  <c r="AR1582" i="16"/>
  <c r="AX1581" i="16"/>
  <c r="AU1581" i="16"/>
  <c r="AR1581" i="16"/>
  <c r="AX1580" i="16"/>
  <c r="AU1580" i="16"/>
  <c r="AR1580" i="16"/>
  <c r="AX1579" i="16"/>
  <c r="AU1579" i="16"/>
  <c r="AR1579" i="16"/>
  <c r="AX1578" i="16"/>
  <c r="AU1578" i="16"/>
  <c r="AR1578" i="16"/>
  <c r="AX1577" i="16"/>
  <c r="AU1577" i="16"/>
  <c r="AR1577" i="16"/>
  <c r="AX1576" i="16"/>
  <c r="AU1576" i="16"/>
  <c r="AR1576" i="16"/>
  <c r="AX1575" i="16"/>
  <c r="AU1575" i="16"/>
  <c r="AR1575" i="16"/>
  <c r="AX1574" i="16"/>
  <c r="AU1574" i="16"/>
  <c r="AR1574" i="16"/>
  <c r="AX1573" i="16"/>
  <c r="AU1573" i="16"/>
  <c r="AR1573" i="16"/>
  <c r="AX1572" i="16"/>
  <c r="AU1572" i="16"/>
  <c r="AR1572" i="16"/>
  <c r="AX1571" i="16"/>
  <c r="AU1571" i="16"/>
  <c r="AR1571" i="16"/>
  <c r="AX1570" i="16"/>
  <c r="AU1570" i="16"/>
  <c r="AR1570" i="16"/>
  <c r="AX1569" i="16"/>
  <c r="AU1569" i="16"/>
  <c r="AR1569" i="16"/>
  <c r="AX1568" i="16"/>
  <c r="AU1568" i="16"/>
  <c r="AR1568" i="16"/>
  <c r="AX1567" i="16"/>
  <c r="AU1567" i="16"/>
  <c r="AR1567" i="16"/>
  <c r="AX1566" i="16"/>
  <c r="AU1566" i="16"/>
  <c r="AR1566" i="16"/>
  <c r="AX1565" i="16"/>
  <c r="AU1565" i="16"/>
  <c r="AR1565" i="16"/>
  <c r="AX1564" i="16"/>
  <c r="AU1564" i="16"/>
  <c r="AR1564" i="16"/>
  <c r="AX1563" i="16"/>
  <c r="AU1563" i="16"/>
  <c r="AR1563" i="16"/>
  <c r="AX1562" i="16"/>
  <c r="AU1562" i="16"/>
  <c r="AR1562" i="16"/>
  <c r="AX1561" i="16"/>
  <c r="AU1561" i="16"/>
  <c r="AR1561" i="16"/>
  <c r="AX1560" i="16"/>
  <c r="AU1560" i="16"/>
  <c r="AR1560" i="16"/>
  <c r="AX1559" i="16"/>
  <c r="AU1559" i="16"/>
  <c r="AR1559" i="16"/>
  <c r="AX1558" i="16"/>
  <c r="AU1558" i="16"/>
  <c r="AR1558" i="16"/>
  <c r="AX1557" i="16"/>
  <c r="AU1557" i="16"/>
  <c r="AR1557" i="16"/>
  <c r="AX1556" i="16"/>
  <c r="AU1556" i="16"/>
  <c r="AR1556" i="16"/>
  <c r="AX1555" i="16"/>
  <c r="AU1555" i="16"/>
  <c r="AR1555" i="16"/>
  <c r="AX1554" i="16"/>
  <c r="AU1554" i="16"/>
  <c r="AR1554" i="16"/>
  <c r="AX1553" i="16"/>
  <c r="AU1553" i="16"/>
  <c r="AR1553" i="16"/>
  <c r="AX1552" i="16"/>
  <c r="AU1552" i="16"/>
  <c r="AR1552" i="16"/>
  <c r="AX1551" i="16"/>
  <c r="AU1551" i="16"/>
  <c r="AR1551" i="16"/>
  <c r="AX1550" i="16"/>
  <c r="AU1550" i="16"/>
  <c r="AR1550" i="16"/>
  <c r="AX1549" i="16"/>
  <c r="AU1549" i="16"/>
  <c r="AR1549" i="16"/>
  <c r="AX1548" i="16"/>
  <c r="AU1548" i="16"/>
  <c r="AR1548" i="16"/>
  <c r="AX1547" i="16"/>
  <c r="AU1547" i="16"/>
  <c r="AR1547" i="16"/>
  <c r="AX1546" i="16"/>
  <c r="AU1546" i="16"/>
  <c r="AR1546" i="16"/>
  <c r="AX1545" i="16"/>
  <c r="AU1545" i="16"/>
  <c r="AR1545" i="16"/>
  <c r="AX1544" i="16"/>
  <c r="AU1544" i="16"/>
  <c r="AR1544" i="16"/>
  <c r="AX1543" i="16"/>
  <c r="AU1543" i="16"/>
  <c r="AR1543" i="16"/>
  <c r="AX1542" i="16"/>
  <c r="AU1542" i="16"/>
  <c r="AR1542" i="16"/>
  <c r="AX1541" i="16"/>
  <c r="AU1541" i="16"/>
  <c r="AR1541" i="16"/>
  <c r="AX1540" i="16"/>
  <c r="AU1540" i="16"/>
  <c r="AR1540" i="16"/>
  <c r="AX1539" i="16"/>
  <c r="AU1539" i="16"/>
  <c r="AR1539" i="16"/>
  <c r="AX1538" i="16"/>
  <c r="AU1538" i="16"/>
  <c r="AR1538" i="16"/>
  <c r="AX1537" i="16"/>
  <c r="AU1537" i="16"/>
  <c r="AR1537" i="16"/>
  <c r="AX1536" i="16"/>
  <c r="AU1536" i="16"/>
  <c r="AR1536" i="16"/>
  <c r="AX1535" i="16"/>
  <c r="AU1535" i="16"/>
  <c r="AR1535" i="16"/>
  <c r="AX1534" i="16"/>
  <c r="AU1534" i="16"/>
  <c r="AR1534" i="16"/>
  <c r="AX1533" i="16"/>
  <c r="AU1533" i="16"/>
  <c r="AR1533" i="16"/>
  <c r="AX1532" i="16"/>
  <c r="AU1532" i="16"/>
  <c r="AR1532" i="16"/>
  <c r="AX1531" i="16"/>
  <c r="AU1531" i="16"/>
  <c r="AR1531" i="16"/>
  <c r="AX1530" i="16"/>
  <c r="AU1530" i="16"/>
  <c r="AR1530" i="16"/>
  <c r="AX1529" i="16"/>
  <c r="AU1529" i="16"/>
  <c r="AR1529" i="16"/>
  <c r="AX1528" i="16"/>
  <c r="AU1528" i="16"/>
  <c r="AR1528" i="16"/>
  <c r="AX1527" i="16"/>
  <c r="AU1527" i="16"/>
  <c r="AR1527" i="16"/>
  <c r="AX1526" i="16"/>
  <c r="AU1526" i="16"/>
  <c r="AR1526" i="16"/>
  <c r="AX1525" i="16"/>
  <c r="AU1525" i="16"/>
  <c r="AR1525" i="16"/>
  <c r="AX1524" i="16"/>
  <c r="AU1524" i="16"/>
  <c r="AR1524" i="16"/>
  <c r="AX1523" i="16"/>
  <c r="AU1523" i="16"/>
  <c r="AR1523" i="16"/>
  <c r="AX1522" i="16"/>
  <c r="AU1522" i="16"/>
  <c r="AR1522" i="16"/>
  <c r="AX1521" i="16"/>
  <c r="AU1521" i="16"/>
  <c r="AR1521" i="16"/>
  <c r="AX1520" i="16"/>
  <c r="AU1520" i="16"/>
  <c r="AR1520" i="16"/>
  <c r="AX1519" i="16"/>
  <c r="AU1519" i="16"/>
  <c r="AR1519" i="16"/>
  <c r="AX1518" i="16"/>
  <c r="AU1518" i="16"/>
  <c r="AR1518" i="16"/>
  <c r="AX1517" i="16"/>
  <c r="AU1517" i="16"/>
  <c r="AR1517" i="16"/>
  <c r="AX1516" i="16"/>
  <c r="AU1516" i="16"/>
  <c r="AR1516" i="16"/>
  <c r="AX1515" i="16"/>
  <c r="AU1515" i="16"/>
  <c r="AR1515" i="16"/>
  <c r="AX1514" i="16"/>
  <c r="AU1514" i="16"/>
  <c r="AR1514" i="16"/>
  <c r="AX1513" i="16"/>
  <c r="AU1513" i="16"/>
  <c r="AR1513" i="16"/>
  <c r="AX1512" i="16"/>
  <c r="AU1512" i="16"/>
  <c r="AR1512" i="16"/>
  <c r="AX1511" i="16"/>
  <c r="AU1511" i="16"/>
  <c r="AR1511" i="16"/>
  <c r="AX1510" i="16"/>
  <c r="AU1510" i="16"/>
  <c r="AR1510" i="16"/>
  <c r="AX1509" i="16"/>
  <c r="AU1509" i="16"/>
  <c r="AR1509" i="16"/>
  <c r="AX1508" i="16"/>
  <c r="AU1508" i="16"/>
  <c r="AR1508" i="16"/>
  <c r="AX1507" i="16"/>
  <c r="AU1507" i="16"/>
  <c r="AR1507" i="16"/>
  <c r="AX1506" i="16"/>
  <c r="AU1506" i="16"/>
  <c r="AR1506" i="16"/>
  <c r="AX1505" i="16"/>
  <c r="AU1505" i="16"/>
  <c r="AR1505" i="16"/>
  <c r="AX1504" i="16"/>
  <c r="AU1504" i="16"/>
  <c r="AR1504" i="16"/>
  <c r="AX1503" i="16"/>
  <c r="AU1503" i="16"/>
  <c r="AR1503" i="16"/>
  <c r="AX1502" i="16"/>
  <c r="AU1502" i="16"/>
  <c r="AR1502" i="16"/>
  <c r="AX1501" i="16"/>
  <c r="AU1501" i="16"/>
  <c r="AR1501" i="16"/>
  <c r="AX1500" i="16"/>
  <c r="AU1500" i="16"/>
  <c r="AR1500" i="16"/>
  <c r="AX1499" i="16"/>
  <c r="AU1499" i="16"/>
  <c r="AR1499" i="16"/>
  <c r="AX1498" i="16"/>
  <c r="AU1498" i="16"/>
  <c r="AR1498" i="16"/>
  <c r="AX1497" i="16"/>
  <c r="AU1497" i="16"/>
  <c r="AR1497" i="16"/>
  <c r="AX1496" i="16"/>
  <c r="AU1496" i="16"/>
  <c r="AR1496" i="16"/>
  <c r="AX1495" i="16"/>
  <c r="AU1495" i="16"/>
  <c r="AR1495" i="16"/>
  <c r="AX1494" i="16"/>
  <c r="AU1494" i="16"/>
  <c r="AR1494" i="16"/>
  <c r="AX1493" i="16"/>
  <c r="AU1493" i="16"/>
  <c r="AR1493" i="16"/>
  <c r="AX1492" i="16"/>
  <c r="AU1492" i="16"/>
  <c r="AR1492" i="16"/>
  <c r="AX1491" i="16"/>
  <c r="AU1491" i="16"/>
  <c r="AR1491" i="16"/>
  <c r="AX1490" i="16"/>
  <c r="AU1490" i="16"/>
  <c r="AR1490" i="16"/>
  <c r="AX1489" i="16"/>
  <c r="AU1489" i="16"/>
  <c r="AR1489" i="16"/>
  <c r="AX1488" i="16"/>
  <c r="AU1488" i="16"/>
  <c r="AR1488" i="16"/>
  <c r="AX1487" i="16"/>
  <c r="AU1487" i="16"/>
  <c r="AR1487" i="16"/>
  <c r="AX1486" i="16"/>
  <c r="AU1486" i="16"/>
  <c r="AR1486" i="16"/>
  <c r="AX1485" i="16"/>
  <c r="AU1485" i="16"/>
  <c r="AR1485" i="16"/>
  <c r="AX1484" i="16"/>
  <c r="AU1484" i="16"/>
  <c r="AR1484" i="16"/>
  <c r="AX1483" i="16"/>
  <c r="AU1483" i="16"/>
  <c r="AR1483" i="16"/>
  <c r="AX1482" i="16"/>
  <c r="AU1482" i="16"/>
  <c r="AR1482" i="16"/>
  <c r="AX1481" i="16"/>
  <c r="AU1481" i="16"/>
  <c r="AR1481" i="16"/>
  <c r="AX1480" i="16"/>
  <c r="AU1480" i="16"/>
  <c r="AR1480" i="16"/>
  <c r="AX1479" i="16"/>
  <c r="AU1479" i="16"/>
  <c r="AR1479" i="16"/>
  <c r="AX1478" i="16"/>
  <c r="AU1478" i="16"/>
  <c r="AR1478" i="16"/>
  <c r="AX1477" i="16"/>
  <c r="AU1477" i="16"/>
  <c r="AR1477" i="16"/>
  <c r="AX1476" i="16"/>
  <c r="AU1476" i="16"/>
  <c r="AR1476" i="16"/>
  <c r="AX1475" i="16"/>
  <c r="AU1475" i="16"/>
  <c r="AR1475" i="16"/>
  <c r="AX1474" i="16"/>
  <c r="AU1474" i="16"/>
  <c r="AR1474" i="16"/>
  <c r="AX1473" i="16"/>
  <c r="AU1473" i="16"/>
  <c r="AR1473" i="16"/>
  <c r="AX1472" i="16"/>
  <c r="AU1472" i="16"/>
  <c r="AR1472" i="16"/>
  <c r="AX1471" i="16"/>
  <c r="AU1471" i="16"/>
  <c r="AR1471" i="16"/>
  <c r="AX1470" i="16"/>
  <c r="AU1470" i="16"/>
  <c r="AR1470" i="16"/>
  <c r="AX1469" i="16"/>
  <c r="AU1469" i="16"/>
  <c r="AR1469" i="16"/>
  <c r="AX1468" i="16"/>
  <c r="AU1468" i="16"/>
  <c r="AR1468" i="16"/>
  <c r="AX1467" i="16"/>
  <c r="AU1467" i="16"/>
  <c r="AR1467" i="16"/>
  <c r="AX1466" i="16"/>
  <c r="AU1466" i="16"/>
  <c r="AR1466" i="16"/>
  <c r="AX1465" i="16"/>
  <c r="AU1465" i="16"/>
  <c r="AR1465" i="16"/>
  <c r="AX1464" i="16"/>
  <c r="AU1464" i="16"/>
  <c r="AR1464" i="16"/>
  <c r="AX1463" i="16"/>
  <c r="AU1463" i="16"/>
  <c r="AR1463" i="16"/>
  <c r="AX1462" i="16"/>
  <c r="AU1462" i="16"/>
  <c r="AR1462" i="16"/>
  <c r="AX1461" i="16"/>
  <c r="AU1461" i="16"/>
  <c r="AR1461" i="16"/>
  <c r="AX1460" i="16"/>
  <c r="AU1460" i="16"/>
  <c r="AR1460" i="16"/>
  <c r="AX1459" i="16"/>
  <c r="AU1459" i="16"/>
  <c r="AR1459" i="16"/>
  <c r="AX1458" i="16"/>
  <c r="AU1458" i="16"/>
  <c r="AR1458" i="16"/>
  <c r="AX1457" i="16"/>
  <c r="AU1457" i="16"/>
  <c r="AR1457" i="16"/>
  <c r="AX1456" i="16"/>
  <c r="AU1456" i="16"/>
  <c r="AR1456" i="16"/>
  <c r="AX1455" i="16"/>
  <c r="AU1455" i="16"/>
  <c r="AR1455" i="16"/>
  <c r="AX1454" i="16"/>
  <c r="AU1454" i="16"/>
  <c r="AR1454" i="16"/>
  <c r="AX1453" i="16"/>
  <c r="AU1453" i="16"/>
  <c r="AR1453" i="16"/>
  <c r="AX1452" i="16"/>
  <c r="AU1452" i="16"/>
  <c r="AR1452" i="16"/>
  <c r="AX1451" i="16"/>
  <c r="AU1451" i="16"/>
  <c r="AR1451" i="16"/>
  <c r="AX1450" i="16"/>
  <c r="AU1450" i="16"/>
  <c r="AR1450" i="16"/>
  <c r="AX1449" i="16"/>
  <c r="AU1449" i="16"/>
  <c r="AR1449" i="16"/>
  <c r="AX1448" i="16"/>
  <c r="AU1448" i="16"/>
  <c r="AR1448" i="16"/>
  <c r="AX1447" i="16"/>
  <c r="AU1447" i="16"/>
  <c r="AR1447" i="16"/>
  <c r="AX1446" i="16"/>
  <c r="AU1446" i="16"/>
  <c r="AR1446" i="16"/>
  <c r="AX1445" i="16"/>
  <c r="AU1445" i="16"/>
  <c r="AR1445" i="16"/>
  <c r="AX1444" i="16"/>
  <c r="AU1444" i="16"/>
  <c r="AR1444" i="16"/>
  <c r="AX1443" i="16"/>
  <c r="AU1443" i="16"/>
  <c r="AR1443" i="16"/>
  <c r="AX1442" i="16"/>
  <c r="AU1442" i="16"/>
  <c r="AR1442" i="16"/>
  <c r="AX1441" i="16"/>
  <c r="AU1441" i="16"/>
  <c r="AR1441" i="16"/>
  <c r="AX1440" i="16"/>
  <c r="AU1440" i="16"/>
  <c r="AR1440" i="16"/>
  <c r="AX1439" i="16"/>
  <c r="AU1439" i="16"/>
  <c r="AR1439" i="16"/>
  <c r="AX1438" i="16"/>
  <c r="AU1438" i="16"/>
  <c r="AR1438" i="16"/>
  <c r="AX1437" i="16"/>
  <c r="AU1437" i="16"/>
  <c r="AR1437" i="16"/>
  <c r="AX1436" i="16"/>
  <c r="AU1436" i="16"/>
  <c r="AR1436" i="16"/>
  <c r="AX1435" i="16"/>
  <c r="AU1435" i="16"/>
  <c r="AR1435" i="16"/>
  <c r="AX1434" i="16"/>
  <c r="AU1434" i="16"/>
  <c r="AR1434" i="16"/>
  <c r="AX1433" i="16"/>
  <c r="AU1433" i="16"/>
  <c r="AR1433" i="16"/>
  <c r="AX1432" i="16"/>
  <c r="AU1432" i="16"/>
  <c r="AR1432" i="16"/>
  <c r="AX1431" i="16"/>
  <c r="AU1431" i="16"/>
  <c r="AR1431" i="16"/>
  <c r="AX1430" i="16"/>
  <c r="AU1430" i="16"/>
  <c r="AR1430" i="16"/>
  <c r="AX1429" i="16"/>
  <c r="AU1429" i="16"/>
  <c r="AR1429" i="16"/>
  <c r="AX1428" i="16"/>
  <c r="AU1428" i="16"/>
  <c r="AR1428" i="16"/>
  <c r="AX1427" i="16"/>
  <c r="AU1427" i="16"/>
  <c r="AR1427" i="16"/>
  <c r="AX1426" i="16"/>
  <c r="AU1426" i="16"/>
  <c r="AR1426" i="16"/>
  <c r="AX1425" i="16"/>
  <c r="AU1425" i="16"/>
  <c r="AR1425" i="16"/>
  <c r="AX1424" i="16"/>
  <c r="AU1424" i="16"/>
  <c r="AR1424" i="16"/>
  <c r="AX1423" i="16"/>
  <c r="AU1423" i="16"/>
  <c r="AR1423" i="16"/>
  <c r="AX1422" i="16"/>
  <c r="AU1422" i="16"/>
  <c r="AR1422" i="16"/>
  <c r="AX1421" i="16"/>
  <c r="AU1421" i="16"/>
  <c r="AR1421" i="16"/>
  <c r="AX1420" i="16"/>
  <c r="AU1420" i="16"/>
  <c r="AR1420" i="16"/>
  <c r="AX1419" i="16"/>
  <c r="AU1419" i="16"/>
  <c r="AR1419" i="16"/>
  <c r="AX1418" i="16"/>
  <c r="AU1418" i="16"/>
  <c r="AR1418" i="16"/>
  <c r="AX1417" i="16"/>
  <c r="AU1417" i="16"/>
  <c r="AR1417" i="16"/>
  <c r="AX1416" i="16"/>
  <c r="AU1416" i="16"/>
  <c r="AR1416" i="16"/>
  <c r="AX1415" i="16"/>
  <c r="AU1415" i="16"/>
  <c r="AR1415" i="16"/>
  <c r="AX1414" i="16"/>
  <c r="AU1414" i="16"/>
  <c r="AR1414" i="16"/>
  <c r="AX1413" i="16"/>
  <c r="AU1413" i="16"/>
  <c r="AR1413" i="16"/>
  <c r="AX1412" i="16"/>
  <c r="AU1412" i="16"/>
  <c r="AR1412" i="16"/>
  <c r="AX1411" i="16"/>
  <c r="AU1411" i="16"/>
  <c r="AR1411" i="16"/>
  <c r="AX1410" i="16"/>
  <c r="AU1410" i="16"/>
  <c r="AR1410" i="16"/>
  <c r="AX1409" i="16"/>
  <c r="AU1409" i="16"/>
  <c r="AR1409" i="16"/>
  <c r="AX1408" i="16"/>
  <c r="AU1408" i="16"/>
  <c r="AR1408" i="16"/>
  <c r="AX1407" i="16"/>
  <c r="AU1407" i="16"/>
  <c r="AR1407" i="16"/>
  <c r="AX1406" i="16"/>
  <c r="AU1406" i="16"/>
  <c r="AR1406" i="16"/>
  <c r="AX1405" i="16"/>
  <c r="AU1405" i="16"/>
  <c r="AR1405" i="16"/>
  <c r="AX1404" i="16"/>
  <c r="AU1404" i="16"/>
  <c r="AR1404" i="16"/>
  <c r="AX1403" i="16"/>
  <c r="AU1403" i="16"/>
  <c r="AR1403" i="16"/>
  <c r="AX1402" i="16"/>
  <c r="AU1402" i="16"/>
  <c r="AR1402" i="16"/>
  <c r="AX1401" i="16"/>
  <c r="AU1401" i="16"/>
  <c r="AR1401" i="16"/>
  <c r="AX1400" i="16"/>
  <c r="AU1400" i="16"/>
  <c r="AR1400" i="16"/>
  <c r="AX1399" i="16"/>
  <c r="AU1399" i="16"/>
  <c r="AR1399" i="16"/>
  <c r="AX1398" i="16"/>
  <c r="AU1398" i="16"/>
  <c r="AR1398" i="16"/>
  <c r="AX1397" i="16"/>
  <c r="AU1397" i="16"/>
  <c r="AR1397" i="16"/>
  <c r="AX1396" i="16"/>
  <c r="AU1396" i="16"/>
  <c r="AR1396" i="16"/>
  <c r="AX1395" i="16"/>
  <c r="AU1395" i="16"/>
  <c r="AR1395" i="16"/>
  <c r="AX1394" i="16"/>
  <c r="AU1394" i="16"/>
  <c r="AR1394" i="16"/>
  <c r="AX1393" i="16"/>
  <c r="AU1393" i="16"/>
  <c r="AR1393" i="16"/>
  <c r="AX1392" i="16"/>
  <c r="AU1392" i="16"/>
  <c r="AR1392" i="16"/>
  <c r="AX1391" i="16"/>
  <c r="AU1391" i="16"/>
  <c r="AR1391" i="16"/>
  <c r="AX1390" i="16"/>
  <c r="AU1390" i="16"/>
  <c r="AR1390" i="16"/>
  <c r="AX1389" i="16"/>
  <c r="AU1389" i="16"/>
  <c r="AR1389" i="16"/>
  <c r="AX1388" i="16"/>
  <c r="AU1388" i="16"/>
  <c r="AR1388" i="16"/>
  <c r="AX1387" i="16"/>
  <c r="AU1387" i="16"/>
  <c r="AR1387" i="16"/>
  <c r="AX1386" i="16"/>
  <c r="AU1386" i="16"/>
  <c r="AR1386" i="16"/>
  <c r="AX1385" i="16"/>
  <c r="AU1385" i="16"/>
  <c r="AR1385" i="16"/>
  <c r="AX1384" i="16"/>
  <c r="AU1384" i="16"/>
  <c r="AR1384" i="16"/>
  <c r="AX1383" i="16"/>
  <c r="AU1383" i="16"/>
  <c r="AR1383" i="16"/>
  <c r="AX1382" i="16"/>
  <c r="AU1382" i="16"/>
  <c r="AR1382" i="16"/>
  <c r="AX1381" i="16"/>
  <c r="AU1381" i="16"/>
  <c r="AR1381" i="16"/>
  <c r="AX1380" i="16"/>
  <c r="AU1380" i="16"/>
  <c r="AR1380" i="16"/>
  <c r="AX1379" i="16"/>
  <c r="AU1379" i="16"/>
  <c r="AR1379" i="16"/>
  <c r="AX1378" i="16"/>
  <c r="AU1378" i="16"/>
  <c r="AR1378" i="16"/>
  <c r="AX1377" i="16"/>
  <c r="AU1377" i="16"/>
  <c r="AR1377" i="16"/>
  <c r="AX1376" i="16"/>
  <c r="AU1376" i="16"/>
  <c r="AR1376" i="16"/>
  <c r="AX1375" i="16"/>
  <c r="AU1375" i="16"/>
  <c r="AR1375" i="16"/>
  <c r="AX1374" i="16"/>
  <c r="AU1374" i="16"/>
  <c r="AR1374" i="16"/>
  <c r="AX1373" i="16"/>
  <c r="AU1373" i="16"/>
  <c r="AR1373" i="16"/>
  <c r="AX1372" i="16"/>
  <c r="AU1372" i="16"/>
  <c r="AR1372" i="16"/>
  <c r="AX1371" i="16"/>
  <c r="AU1371" i="16"/>
  <c r="AR1371" i="16"/>
  <c r="AX1370" i="16"/>
  <c r="AU1370" i="16"/>
  <c r="AR1370" i="16"/>
  <c r="AX1369" i="16"/>
  <c r="AU1369" i="16"/>
  <c r="AR1369" i="16"/>
  <c r="AX1368" i="16"/>
  <c r="AU1368" i="16"/>
  <c r="AR1368" i="16"/>
  <c r="AX1367" i="16"/>
  <c r="AU1367" i="16"/>
  <c r="AR1367" i="16"/>
  <c r="AX1366" i="16"/>
  <c r="AU1366" i="16"/>
  <c r="AR1366" i="16"/>
  <c r="AX1365" i="16"/>
  <c r="AU1365" i="16"/>
  <c r="AR1365" i="16"/>
  <c r="AX1364" i="16"/>
  <c r="AU1364" i="16"/>
  <c r="AR1364" i="16"/>
  <c r="AX1363" i="16"/>
  <c r="AU1363" i="16"/>
  <c r="AR1363" i="16"/>
  <c r="AX1362" i="16"/>
  <c r="AU1362" i="16"/>
  <c r="AR1362" i="16"/>
  <c r="AX1361" i="16"/>
  <c r="AU1361" i="16"/>
  <c r="AR1361" i="16"/>
  <c r="AX1360" i="16"/>
  <c r="AU1360" i="16"/>
  <c r="AR1360" i="16"/>
  <c r="AX1359" i="16"/>
  <c r="AU1359" i="16"/>
  <c r="AR1359" i="16"/>
  <c r="AX1358" i="16"/>
  <c r="AU1358" i="16"/>
  <c r="AR1358" i="16"/>
  <c r="AX1357" i="16"/>
  <c r="AU1357" i="16"/>
  <c r="AR1357" i="16"/>
  <c r="AX1356" i="16"/>
  <c r="AU1356" i="16"/>
  <c r="AR1356" i="16"/>
  <c r="AX1355" i="16"/>
  <c r="AU1355" i="16"/>
  <c r="AR1355" i="16"/>
  <c r="AX1354" i="16"/>
  <c r="AU1354" i="16"/>
  <c r="AR1354" i="16"/>
  <c r="AX1353" i="16"/>
  <c r="AU1353" i="16"/>
  <c r="AR1353" i="16"/>
  <c r="AX1352" i="16"/>
  <c r="AU1352" i="16"/>
  <c r="AR1352" i="16"/>
  <c r="AX1351" i="16"/>
  <c r="AU1351" i="16"/>
  <c r="AR1351" i="16"/>
  <c r="AX1350" i="16"/>
  <c r="AU1350" i="16"/>
  <c r="AR1350" i="16"/>
  <c r="AX1349" i="16"/>
  <c r="AU1349" i="16"/>
  <c r="AR1349" i="16"/>
  <c r="AX1348" i="16"/>
  <c r="AU1348" i="16"/>
  <c r="AR1348" i="16"/>
  <c r="AX1347" i="16"/>
  <c r="AU1347" i="16"/>
  <c r="AR1347" i="16"/>
  <c r="AX1346" i="16"/>
  <c r="AU1346" i="16"/>
  <c r="AR1346" i="16"/>
  <c r="AX1345" i="16"/>
  <c r="AU1345" i="16"/>
  <c r="AR1345" i="16"/>
  <c r="AX1344" i="16"/>
  <c r="AU1344" i="16"/>
  <c r="AR1344" i="16"/>
  <c r="AX1343" i="16"/>
  <c r="AU1343" i="16"/>
  <c r="AR1343" i="16"/>
  <c r="AX1342" i="16"/>
  <c r="AU1342" i="16"/>
  <c r="AR1342" i="16"/>
  <c r="AX1341" i="16"/>
  <c r="AU1341" i="16"/>
  <c r="AR1341" i="16"/>
  <c r="AX1340" i="16"/>
  <c r="AU1340" i="16"/>
  <c r="AR1340" i="16"/>
  <c r="AX1339" i="16"/>
  <c r="AU1339" i="16"/>
  <c r="AR1339" i="16"/>
  <c r="AX1338" i="16"/>
  <c r="AU1338" i="16"/>
  <c r="AR1338" i="16"/>
  <c r="AX1337" i="16"/>
  <c r="AU1337" i="16"/>
  <c r="AR1337" i="16"/>
  <c r="AX1336" i="16"/>
  <c r="AU1336" i="16"/>
  <c r="AR1336" i="16"/>
  <c r="AX1335" i="16"/>
  <c r="AU1335" i="16"/>
  <c r="AR1335" i="16"/>
  <c r="AX1334" i="16"/>
  <c r="AU1334" i="16"/>
  <c r="AR1334" i="16"/>
  <c r="AX1333" i="16"/>
  <c r="AU1333" i="16"/>
  <c r="AR1333" i="16"/>
  <c r="AX1332" i="16"/>
  <c r="AU1332" i="16"/>
  <c r="AR1332" i="16"/>
  <c r="AX1331" i="16"/>
  <c r="AU1331" i="16"/>
  <c r="AR1331" i="16"/>
  <c r="AX1330" i="16"/>
  <c r="AU1330" i="16"/>
  <c r="AR1330" i="16"/>
  <c r="AX1329" i="16"/>
  <c r="AU1329" i="16"/>
  <c r="AR1329" i="16"/>
  <c r="AX1328" i="16"/>
  <c r="AU1328" i="16"/>
  <c r="AR1328" i="16"/>
  <c r="AX1327" i="16"/>
  <c r="AU1327" i="16"/>
  <c r="AR1327" i="16"/>
  <c r="AX1326" i="16"/>
  <c r="AU1326" i="16"/>
  <c r="AR1326" i="16"/>
  <c r="AX1325" i="16"/>
  <c r="AU1325" i="16"/>
  <c r="AR1325" i="16"/>
  <c r="AX1324" i="16"/>
  <c r="AU1324" i="16"/>
  <c r="AR1324" i="16"/>
  <c r="AX1323" i="16"/>
  <c r="AU1323" i="16"/>
  <c r="AR1323" i="16"/>
  <c r="AX1322" i="16"/>
  <c r="AU1322" i="16"/>
  <c r="AR1322" i="16"/>
  <c r="AX1321" i="16"/>
  <c r="AU1321" i="16"/>
  <c r="AR1321" i="16"/>
  <c r="AX1320" i="16"/>
  <c r="AU1320" i="16"/>
  <c r="AR1320" i="16"/>
  <c r="AX1319" i="16"/>
  <c r="AU1319" i="16"/>
  <c r="AR1319" i="16"/>
  <c r="AX1318" i="16"/>
  <c r="AU1318" i="16"/>
  <c r="AR1318" i="16"/>
  <c r="AX1317" i="16"/>
  <c r="AU1317" i="16"/>
  <c r="AR1317" i="16"/>
  <c r="AX1316" i="16"/>
  <c r="AU1316" i="16"/>
  <c r="AR1316" i="16"/>
  <c r="AX1315" i="16"/>
  <c r="AU1315" i="16"/>
  <c r="AR1315" i="16"/>
  <c r="AX1314" i="16"/>
  <c r="AU1314" i="16"/>
  <c r="AR1314" i="16"/>
  <c r="AX1313" i="16"/>
  <c r="AU1313" i="16"/>
  <c r="AR1313" i="16"/>
  <c r="AX1312" i="16"/>
  <c r="AU1312" i="16"/>
  <c r="AR1312" i="16"/>
  <c r="AX1311" i="16"/>
  <c r="AU1311" i="16"/>
  <c r="AR1311" i="16"/>
  <c r="AX1310" i="16"/>
  <c r="AU1310" i="16"/>
  <c r="AR1310" i="16"/>
  <c r="AX1309" i="16"/>
  <c r="AU1309" i="16"/>
  <c r="AR1309" i="16"/>
  <c r="AX1308" i="16"/>
  <c r="AU1308" i="16"/>
  <c r="AR1308" i="16"/>
  <c r="AX1307" i="16"/>
  <c r="AU1307" i="16"/>
  <c r="AR1307" i="16"/>
  <c r="AX1306" i="16"/>
  <c r="AU1306" i="16"/>
  <c r="AR1306" i="16"/>
  <c r="AX1305" i="16"/>
  <c r="AU1305" i="16"/>
  <c r="AR1305" i="16"/>
  <c r="AX1304" i="16"/>
  <c r="AU1304" i="16"/>
  <c r="AR1304" i="16"/>
  <c r="AX1303" i="16"/>
  <c r="AU1303" i="16"/>
  <c r="AR1303" i="16"/>
  <c r="AX1302" i="16"/>
  <c r="AU1302" i="16"/>
  <c r="AR1302" i="16"/>
  <c r="AX1301" i="16"/>
  <c r="AU1301" i="16"/>
  <c r="AR1301" i="16"/>
  <c r="AX1300" i="16"/>
  <c r="AU1300" i="16"/>
  <c r="AR1300" i="16"/>
  <c r="AX1299" i="16"/>
  <c r="AU1299" i="16"/>
  <c r="AR1299" i="16"/>
  <c r="AX1298" i="16"/>
  <c r="AU1298" i="16"/>
  <c r="AR1298" i="16"/>
  <c r="AX1297" i="16"/>
  <c r="AU1297" i="16"/>
  <c r="AR1297" i="16"/>
  <c r="AX1296" i="16"/>
  <c r="AU1296" i="16"/>
  <c r="AR1296" i="16"/>
  <c r="AX1295" i="16"/>
  <c r="AU1295" i="16"/>
  <c r="AR1295" i="16"/>
  <c r="AX1294" i="16"/>
  <c r="AU1294" i="16"/>
  <c r="AR1294" i="16"/>
  <c r="AX1293" i="16"/>
  <c r="AU1293" i="16"/>
  <c r="AR1293" i="16"/>
  <c r="AX1292" i="16"/>
  <c r="AU1292" i="16"/>
  <c r="AR1292" i="16"/>
  <c r="AX1291" i="16"/>
  <c r="AU1291" i="16"/>
  <c r="AR1291" i="16"/>
  <c r="AX1290" i="16"/>
  <c r="AU1290" i="16"/>
  <c r="AR1290" i="16"/>
  <c r="AX1289" i="16"/>
  <c r="AU1289" i="16"/>
  <c r="AR1289" i="16"/>
  <c r="AX1288" i="16"/>
  <c r="AU1288" i="16"/>
  <c r="AR1288" i="16"/>
  <c r="AX1287" i="16"/>
  <c r="AU1287" i="16"/>
  <c r="AR1287" i="16"/>
  <c r="AX1286" i="16"/>
  <c r="AU1286" i="16"/>
  <c r="AR1286" i="16"/>
  <c r="AX1285" i="16"/>
  <c r="AU1285" i="16"/>
  <c r="AR1285" i="16"/>
  <c r="AX1284" i="16"/>
  <c r="AU1284" i="16"/>
  <c r="AR1284" i="16"/>
  <c r="AX1283" i="16"/>
  <c r="AU1283" i="16"/>
  <c r="AR1283" i="16"/>
  <c r="AX1282" i="16"/>
  <c r="AU1282" i="16"/>
  <c r="AR1282" i="16"/>
  <c r="AX1281" i="16"/>
  <c r="AU1281" i="16"/>
  <c r="AR1281" i="16"/>
  <c r="AX1280" i="16"/>
  <c r="AU1280" i="16"/>
  <c r="AR1280" i="16"/>
  <c r="AX1279" i="16"/>
  <c r="AU1279" i="16"/>
  <c r="AR1279" i="16"/>
  <c r="AX1278" i="16"/>
  <c r="AU1278" i="16"/>
  <c r="AR1278" i="16"/>
  <c r="AX1277" i="16"/>
  <c r="AU1277" i="16"/>
  <c r="AR1277" i="16"/>
  <c r="AX1276" i="16"/>
  <c r="AU1276" i="16"/>
  <c r="AR1276" i="16"/>
  <c r="AX1275" i="16"/>
  <c r="AU1275" i="16"/>
  <c r="AR1275" i="16"/>
  <c r="AX1274" i="16"/>
  <c r="AU1274" i="16"/>
  <c r="AR1274" i="16"/>
  <c r="AX1273" i="16"/>
  <c r="AU1273" i="16"/>
  <c r="AR1273" i="16"/>
  <c r="AX1272" i="16"/>
  <c r="AU1272" i="16"/>
  <c r="AR1272" i="16"/>
  <c r="AX1271" i="16"/>
  <c r="AU1271" i="16"/>
  <c r="AR1271" i="16"/>
  <c r="AX1270" i="16"/>
  <c r="AU1270" i="16"/>
  <c r="AR1270" i="16"/>
  <c r="AX1269" i="16"/>
  <c r="AU1269" i="16"/>
  <c r="AR1269" i="16"/>
  <c r="AX1268" i="16"/>
  <c r="AU1268" i="16"/>
  <c r="AR1268" i="16"/>
  <c r="AX1267" i="16"/>
  <c r="AU1267" i="16"/>
  <c r="AR1267" i="16"/>
  <c r="AX1266" i="16"/>
  <c r="AU1266" i="16"/>
  <c r="AR1266" i="16"/>
  <c r="AX1265" i="16"/>
  <c r="AU1265" i="16"/>
  <c r="AR1265" i="16"/>
  <c r="AX1264" i="16"/>
  <c r="AU1264" i="16"/>
  <c r="AR1264" i="16"/>
  <c r="AX1263" i="16"/>
  <c r="AU1263" i="16"/>
  <c r="AR1263" i="16"/>
  <c r="AX1262" i="16"/>
  <c r="AU1262" i="16"/>
  <c r="AR1262" i="16"/>
  <c r="AX1261" i="16"/>
  <c r="AU1261" i="16"/>
  <c r="AR1261" i="16"/>
  <c r="AX1260" i="16"/>
  <c r="AU1260" i="16"/>
  <c r="AR1260" i="16"/>
  <c r="AX1259" i="16"/>
  <c r="AU1259" i="16"/>
  <c r="AR1259" i="16"/>
  <c r="AX1258" i="16"/>
  <c r="AU1258" i="16"/>
  <c r="AR1258" i="16"/>
  <c r="AX1257" i="16"/>
  <c r="AU1257" i="16"/>
  <c r="AR1257" i="16"/>
  <c r="AX1256" i="16"/>
  <c r="AU1256" i="16"/>
  <c r="AR1256" i="16"/>
  <c r="AX1255" i="16"/>
  <c r="AU1255" i="16"/>
  <c r="AR1255" i="16"/>
  <c r="AX1254" i="16"/>
  <c r="AU1254" i="16"/>
  <c r="AR1254" i="16"/>
  <c r="AX1253" i="16"/>
  <c r="AU1253" i="16"/>
  <c r="AR1253" i="16"/>
  <c r="AX1252" i="16"/>
  <c r="AU1252" i="16"/>
  <c r="AR1252" i="16"/>
  <c r="AX1251" i="16"/>
  <c r="AU1251" i="16"/>
  <c r="AR1251" i="16"/>
  <c r="AX1250" i="16"/>
  <c r="AU1250" i="16"/>
  <c r="AR1250" i="16"/>
  <c r="AX1249" i="16"/>
  <c r="AU1249" i="16"/>
  <c r="AR1249" i="16"/>
  <c r="AX1248" i="16"/>
  <c r="AU1248" i="16"/>
  <c r="AR1248" i="16"/>
  <c r="AX1247" i="16"/>
  <c r="AU1247" i="16"/>
  <c r="AR1247" i="16"/>
  <c r="AX1246" i="16"/>
  <c r="AU1246" i="16"/>
  <c r="AR1246" i="16"/>
  <c r="AX1245" i="16"/>
  <c r="AU1245" i="16"/>
  <c r="AR1245" i="16"/>
  <c r="AX1244" i="16"/>
  <c r="AU1244" i="16"/>
  <c r="AR1244" i="16"/>
  <c r="AX1243" i="16"/>
  <c r="AU1243" i="16"/>
  <c r="AR1243" i="16"/>
  <c r="AX1242" i="16"/>
  <c r="AU1242" i="16"/>
  <c r="AR1242" i="16"/>
  <c r="AX1241" i="16"/>
  <c r="AU1241" i="16"/>
  <c r="AR1241" i="16"/>
  <c r="AX1240" i="16"/>
  <c r="AU1240" i="16"/>
  <c r="AR1240" i="16"/>
  <c r="AX1239" i="16"/>
  <c r="AU1239" i="16"/>
  <c r="AR1239" i="16"/>
  <c r="AX1238" i="16"/>
  <c r="AU1238" i="16"/>
  <c r="AR1238" i="16"/>
  <c r="AX1237" i="16"/>
  <c r="AU1237" i="16"/>
  <c r="AR1237" i="16"/>
  <c r="AX1236" i="16"/>
  <c r="AU1236" i="16"/>
  <c r="AR1236" i="16"/>
  <c r="AX1235" i="16"/>
  <c r="AU1235" i="16"/>
  <c r="AR1235" i="16"/>
  <c r="AX1234" i="16"/>
  <c r="AU1234" i="16"/>
  <c r="AR1234" i="16"/>
  <c r="AX1233" i="16"/>
  <c r="AU1233" i="16"/>
  <c r="AR1233" i="16"/>
  <c r="AX1232" i="16"/>
  <c r="AU1232" i="16"/>
  <c r="AR1232" i="16"/>
  <c r="AX1231" i="16"/>
  <c r="AU1231" i="16"/>
  <c r="AR1231" i="16"/>
  <c r="AX1230" i="16"/>
  <c r="AU1230" i="16"/>
  <c r="AR1230" i="16"/>
  <c r="AX1229" i="16"/>
  <c r="AU1229" i="16"/>
  <c r="AR1229" i="16"/>
  <c r="AX1228" i="16"/>
  <c r="AU1228" i="16"/>
  <c r="AR1228" i="16"/>
  <c r="AX1227" i="16"/>
  <c r="AU1227" i="16"/>
  <c r="AR1227" i="16"/>
  <c r="AX1226" i="16"/>
  <c r="AU1226" i="16"/>
  <c r="AR1226" i="16"/>
  <c r="AX1225" i="16"/>
  <c r="AU1225" i="16"/>
  <c r="AR1225" i="16"/>
  <c r="AX1224" i="16"/>
  <c r="AU1224" i="16"/>
  <c r="AR1224" i="16"/>
  <c r="AX1223" i="16"/>
  <c r="AU1223" i="16"/>
  <c r="AR1223" i="16"/>
  <c r="AX1222" i="16"/>
  <c r="AU1222" i="16"/>
  <c r="AR1222" i="16"/>
  <c r="AX1221" i="16"/>
  <c r="AU1221" i="16"/>
  <c r="AR1221" i="16"/>
  <c r="AX1220" i="16"/>
  <c r="AU1220" i="16"/>
  <c r="AR1220" i="16"/>
  <c r="AX1219" i="16"/>
  <c r="AU1219" i="16"/>
  <c r="AR1219" i="16"/>
  <c r="AX1218" i="16"/>
  <c r="AU1218" i="16"/>
  <c r="AR1218" i="16"/>
  <c r="AX1217" i="16"/>
  <c r="AU1217" i="16"/>
  <c r="AR1217" i="16"/>
  <c r="AX1216" i="16"/>
  <c r="AU1216" i="16"/>
  <c r="AR1216" i="16"/>
  <c r="AX1215" i="16"/>
  <c r="AU1215" i="16"/>
  <c r="AR1215" i="16"/>
  <c r="AX1214" i="16"/>
  <c r="AU1214" i="16"/>
  <c r="AR1214" i="16"/>
  <c r="AX1213" i="16"/>
  <c r="AU1213" i="16"/>
  <c r="AR1213" i="16"/>
  <c r="AX1212" i="16"/>
  <c r="AU1212" i="16"/>
  <c r="AR1212" i="16"/>
  <c r="AX1211" i="16"/>
  <c r="AU1211" i="16"/>
  <c r="AR1211" i="16"/>
  <c r="AX1210" i="16"/>
  <c r="AU1210" i="16"/>
  <c r="AR1210" i="16"/>
  <c r="AX1209" i="16"/>
  <c r="AU1209" i="16"/>
  <c r="AR1209" i="16"/>
  <c r="AX1208" i="16"/>
  <c r="AU1208" i="16"/>
  <c r="AR1208" i="16"/>
  <c r="AX1207" i="16"/>
  <c r="AU1207" i="16"/>
  <c r="AR1207" i="16"/>
  <c r="AX1206" i="16"/>
  <c r="AU1206" i="16"/>
  <c r="AR1206" i="16"/>
  <c r="AX1205" i="16"/>
  <c r="AU1205" i="16"/>
  <c r="AR1205" i="16"/>
  <c r="AX1204" i="16"/>
  <c r="AU1204" i="16"/>
  <c r="AR1204" i="16"/>
  <c r="AX1203" i="16"/>
  <c r="AU1203" i="16"/>
  <c r="AR1203" i="16"/>
  <c r="AX1202" i="16"/>
  <c r="AU1202" i="16"/>
  <c r="AR1202" i="16"/>
  <c r="AX1201" i="16"/>
  <c r="AU1201" i="16"/>
  <c r="AR1201" i="16"/>
  <c r="AX1200" i="16"/>
  <c r="AU1200" i="16"/>
  <c r="AR1200" i="16"/>
  <c r="AX1199" i="16"/>
  <c r="AU1199" i="16"/>
  <c r="AR1199" i="16"/>
  <c r="AX1198" i="16"/>
  <c r="AU1198" i="16"/>
  <c r="AR1198" i="16"/>
  <c r="AX1197" i="16"/>
  <c r="AU1197" i="16"/>
  <c r="AR1197" i="16"/>
  <c r="AX1196" i="16"/>
  <c r="AU1196" i="16"/>
  <c r="AR1196" i="16"/>
  <c r="AX1195" i="16"/>
  <c r="AU1195" i="16"/>
  <c r="AR1195" i="16"/>
  <c r="AX1194" i="16"/>
  <c r="AU1194" i="16"/>
  <c r="AR1194" i="16"/>
  <c r="AX1193" i="16"/>
  <c r="AU1193" i="16"/>
  <c r="AR1193" i="16"/>
  <c r="AX1192" i="16"/>
  <c r="AU1192" i="16"/>
  <c r="AR1192" i="16"/>
  <c r="AX1191" i="16"/>
  <c r="AU1191" i="16"/>
  <c r="AR1191" i="16"/>
  <c r="AX1190" i="16"/>
  <c r="AU1190" i="16"/>
  <c r="AR1190" i="16"/>
  <c r="AX1189" i="16"/>
  <c r="AU1189" i="16"/>
  <c r="AR1189" i="16"/>
  <c r="AX1188" i="16"/>
  <c r="AU1188" i="16"/>
  <c r="AR1188" i="16"/>
  <c r="AX1187" i="16"/>
  <c r="AU1187" i="16"/>
  <c r="AR1187" i="16"/>
  <c r="AX1186" i="16"/>
  <c r="AU1186" i="16"/>
  <c r="AR1186" i="16"/>
  <c r="AX1185" i="16"/>
  <c r="AU1185" i="16"/>
  <c r="AR1185" i="16"/>
  <c r="AX1184" i="16"/>
  <c r="AU1184" i="16"/>
  <c r="AR1184" i="16"/>
  <c r="AX1183" i="16"/>
  <c r="AU1183" i="16"/>
  <c r="AR1183" i="16"/>
  <c r="AX1182" i="16"/>
  <c r="AU1182" i="16"/>
  <c r="AR1182" i="16"/>
  <c r="AX1181" i="16"/>
  <c r="AU1181" i="16"/>
  <c r="AR1181" i="16"/>
  <c r="AX1180" i="16"/>
  <c r="AU1180" i="16"/>
  <c r="AR1180" i="16"/>
  <c r="AX1179" i="16"/>
  <c r="AU1179" i="16"/>
  <c r="AR1179" i="16"/>
  <c r="AX1178" i="16"/>
  <c r="AU1178" i="16"/>
  <c r="AR1178" i="16"/>
  <c r="AX1177" i="16"/>
  <c r="AU1177" i="16"/>
  <c r="AR1177" i="16"/>
  <c r="AX1176" i="16"/>
  <c r="AU1176" i="16"/>
  <c r="AR1176" i="16"/>
  <c r="AX1175" i="16"/>
  <c r="AU1175" i="16"/>
  <c r="AR1175" i="16"/>
  <c r="AX1174" i="16"/>
  <c r="AU1174" i="16"/>
  <c r="AR1174" i="16"/>
  <c r="AX1173" i="16"/>
  <c r="AU1173" i="16"/>
  <c r="AR1173" i="16"/>
  <c r="AX1172" i="16"/>
  <c r="AU1172" i="16"/>
  <c r="AR1172" i="16"/>
  <c r="AX1171" i="16"/>
  <c r="AU1171" i="16"/>
  <c r="AR1171" i="16"/>
  <c r="AX1170" i="16"/>
  <c r="AU1170" i="16"/>
  <c r="AR1170" i="16"/>
  <c r="AX1169" i="16"/>
  <c r="AU1169" i="16"/>
  <c r="AR1169" i="16"/>
  <c r="AX1168" i="16"/>
  <c r="AU1168" i="16"/>
  <c r="AR1168" i="16"/>
  <c r="AX1167" i="16"/>
  <c r="AU1167" i="16"/>
  <c r="AR1167" i="16"/>
  <c r="AX1166" i="16"/>
  <c r="AU1166" i="16"/>
  <c r="AR1166" i="16"/>
  <c r="AX1165" i="16"/>
  <c r="AU1165" i="16"/>
  <c r="AR1165" i="16"/>
  <c r="AX1164" i="16"/>
  <c r="AU1164" i="16"/>
  <c r="AR1164" i="16"/>
  <c r="AX1163" i="16"/>
  <c r="AU1163" i="16"/>
  <c r="AR1163" i="16"/>
  <c r="AX1162" i="16"/>
  <c r="AU1162" i="16"/>
  <c r="AR1162" i="16"/>
  <c r="AX1161" i="16"/>
  <c r="AU1161" i="16"/>
  <c r="AR1161" i="16"/>
  <c r="AX1160" i="16"/>
  <c r="AU1160" i="16"/>
  <c r="AR1160" i="16"/>
  <c r="AX1159" i="16"/>
  <c r="AU1159" i="16"/>
  <c r="AR1159" i="16"/>
  <c r="AX1158" i="16"/>
  <c r="AU1158" i="16"/>
  <c r="AR1158" i="16"/>
  <c r="AX1157" i="16"/>
  <c r="AU1157" i="16"/>
  <c r="AR1157" i="16"/>
  <c r="AX1156" i="16"/>
  <c r="AU1156" i="16"/>
  <c r="AR1156" i="16"/>
  <c r="AX1155" i="16"/>
  <c r="AU1155" i="16"/>
  <c r="AR1155" i="16"/>
  <c r="AX1154" i="16"/>
  <c r="AU1154" i="16"/>
  <c r="AR1154" i="16"/>
  <c r="AX1153" i="16"/>
  <c r="AU1153" i="16"/>
  <c r="AR1153" i="16"/>
  <c r="AX1152" i="16"/>
  <c r="AU1152" i="16"/>
  <c r="AR1152" i="16"/>
  <c r="AX1151" i="16"/>
  <c r="AU1151" i="16"/>
  <c r="AR1151" i="16"/>
  <c r="AX1150" i="16"/>
  <c r="AU1150" i="16"/>
  <c r="AR1150" i="16"/>
  <c r="AX1149" i="16"/>
  <c r="AU1149" i="16"/>
  <c r="AR1149" i="16"/>
  <c r="AX1148" i="16"/>
  <c r="AU1148" i="16"/>
  <c r="AR1148" i="16"/>
  <c r="AX1147" i="16"/>
  <c r="AU1147" i="16"/>
  <c r="AR1147" i="16"/>
  <c r="AX1146" i="16"/>
  <c r="AU1146" i="16"/>
  <c r="AR1146" i="16"/>
  <c r="AX1145" i="16"/>
  <c r="AU1145" i="16"/>
  <c r="AR1145" i="16"/>
  <c r="AX1144" i="16"/>
  <c r="AU1144" i="16"/>
  <c r="AR1144" i="16"/>
  <c r="AX1143" i="16"/>
  <c r="AU1143" i="16"/>
  <c r="AR1143" i="16"/>
  <c r="AX1142" i="16"/>
  <c r="AU1142" i="16"/>
  <c r="AR1142" i="16"/>
  <c r="AX1141" i="16"/>
  <c r="AU1141" i="16"/>
  <c r="AR1141" i="16"/>
  <c r="AX1140" i="16"/>
  <c r="AU1140" i="16"/>
  <c r="AR1140" i="16"/>
  <c r="AX1139" i="16"/>
  <c r="AU1139" i="16"/>
  <c r="AR1139" i="16"/>
  <c r="AX1138" i="16"/>
  <c r="AU1138" i="16"/>
  <c r="AR1138" i="16"/>
  <c r="AX1137" i="16"/>
  <c r="AU1137" i="16"/>
  <c r="AR1137" i="16"/>
  <c r="AX1136" i="16"/>
  <c r="AU1136" i="16"/>
  <c r="AR1136" i="16"/>
  <c r="AX1135" i="16"/>
  <c r="AU1135" i="16"/>
  <c r="AR1135" i="16"/>
  <c r="AX1134" i="16"/>
  <c r="AU1134" i="16"/>
  <c r="AR1134" i="16"/>
  <c r="AX1133" i="16"/>
  <c r="AU1133" i="16"/>
  <c r="AR1133" i="16"/>
  <c r="AX1132" i="16"/>
  <c r="AU1132" i="16"/>
  <c r="AR1132" i="16"/>
  <c r="AX1131" i="16"/>
  <c r="AU1131" i="16"/>
  <c r="AR1131" i="16"/>
  <c r="AX1130" i="16"/>
  <c r="AU1130" i="16"/>
  <c r="AR1130" i="16"/>
  <c r="AX1129" i="16"/>
  <c r="AU1129" i="16"/>
  <c r="AR1129" i="16"/>
  <c r="AX1128" i="16"/>
  <c r="AU1128" i="16"/>
  <c r="AR1128" i="16"/>
  <c r="AX1127" i="16"/>
  <c r="AU1127" i="16"/>
  <c r="AR1127" i="16"/>
  <c r="AX1126" i="16"/>
  <c r="AU1126" i="16"/>
  <c r="AR1126" i="16"/>
  <c r="AX1125" i="16"/>
  <c r="AU1125" i="16"/>
  <c r="AR1125" i="16"/>
  <c r="AX1124" i="16"/>
  <c r="AU1124" i="16"/>
  <c r="AR1124" i="16"/>
  <c r="AX1123" i="16"/>
  <c r="AU1123" i="16"/>
  <c r="AR1123" i="16"/>
  <c r="AX1122" i="16"/>
  <c r="AU1122" i="16"/>
  <c r="AR1122" i="16"/>
  <c r="AX1121" i="16"/>
  <c r="AU1121" i="16"/>
  <c r="AR1121" i="16"/>
  <c r="AX1120" i="16"/>
  <c r="AU1120" i="16"/>
  <c r="AR1120" i="16"/>
  <c r="AX1119" i="16"/>
  <c r="AU1119" i="16"/>
  <c r="AR1119" i="16"/>
  <c r="AX1118" i="16"/>
  <c r="AU1118" i="16"/>
  <c r="AR1118" i="16"/>
  <c r="AX1117" i="16"/>
  <c r="AU1117" i="16"/>
  <c r="AR1117" i="16"/>
  <c r="AX1116" i="16"/>
  <c r="AU1116" i="16"/>
  <c r="AR1116" i="16"/>
  <c r="AX1115" i="16"/>
  <c r="AU1115" i="16"/>
  <c r="AR1115" i="16"/>
  <c r="AX1114" i="16"/>
  <c r="AU1114" i="16"/>
  <c r="AR1114" i="16"/>
  <c r="AX1113" i="16"/>
  <c r="AU1113" i="16"/>
  <c r="AR1113" i="16"/>
  <c r="AX1112" i="16"/>
  <c r="AU1112" i="16"/>
  <c r="AR1112" i="16"/>
  <c r="AX1111" i="16"/>
  <c r="AU1111" i="16"/>
  <c r="AR1111" i="16"/>
  <c r="AX1110" i="16"/>
  <c r="AU1110" i="16"/>
  <c r="AR1110" i="16"/>
  <c r="AX1109" i="16"/>
  <c r="AU1109" i="16"/>
  <c r="AR1109" i="16"/>
  <c r="AX1108" i="16"/>
  <c r="AU1108" i="16"/>
  <c r="AR1108" i="16"/>
  <c r="AX1107" i="16"/>
  <c r="AU1107" i="16"/>
  <c r="AR1107" i="16"/>
  <c r="AX1106" i="16"/>
  <c r="AU1106" i="16"/>
  <c r="AR1106" i="16"/>
  <c r="AX1105" i="16"/>
  <c r="AU1105" i="16"/>
  <c r="AR1105" i="16"/>
  <c r="AX1104" i="16"/>
  <c r="AU1104" i="16"/>
  <c r="AR1104" i="16"/>
  <c r="AX1103" i="16"/>
  <c r="AU1103" i="16"/>
  <c r="AR1103" i="16"/>
  <c r="AX1102" i="16"/>
  <c r="AU1102" i="16"/>
  <c r="AR1102" i="16"/>
  <c r="AX1101" i="16"/>
  <c r="AU1101" i="16"/>
  <c r="AR1101" i="16"/>
  <c r="AX1100" i="16"/>
  <c r="AU1100" i="16"/>
  <c r="AR1100" i="16"/>
  <c r="AX1099" i="16"/>
  <c r="AU1099" i="16"/>
  <c r="AR1099" i="16"/>
  <c r="AX1098" i="16"/>
  <c r="AU1098" i="16"/>
  <c r="AR1098" i="16"/>
  <c r="AX1097" i="16"/>
  <c r="AU1097" i="16"/>
  <c r="AR1097" i="16"/>
  <c r="AX1096" i="16"/>
  <c r="AU1096" i="16"/>
  <c r="AR1096" i="16"/>
  <c r="AX1095" i="16"/>
  <c r="AU1095" i="16"/>
  <c r="AR1095" i="16"/>
  <c r="AX1094" i="16"/>
  <c r="AU1094" i="16"/>
  <c r="AR1094" i="16"/>
  <c r="AX1093" i="16"/>
  <c r="AU1093" i="16"/>
  <c r="AR1093" i="16"/>
  <c r="AX1092" i="16"/>
  <c r="AU1092" i="16"/>
  <c r="AR1092" i="16"/>
  <c r="AX1091" i="16"/>
  <c r="AU1091" i="16"/>
  <c r="AR1091" i="16"/>
  <c r="AX1090" i="16"/>
  <c r="AU1090" i="16"/>
  <c r="AR1090" i="16"/>
  <c r="AX1089" i="16"/>
  <c r="AU1089" i="16"/>
  <c r="AR1089" i="16"/>
  <c r="AX1088" i="16"/>
  <c r="AU1088" i="16"/>
  <c r="AR1088" i="16"/>
  <c r="AX1087" i="16"/>
  <c r="AU1087" i="16"/>
  <c r="AR1087" i="16"/>
  <c r="AX1086" i="16"/>
  <c r="AU1086" i="16"/>
  <c r="AR1086" i="16"/>
  <c r="AX1085" i="16"/>
  <c r="AU1085" i="16"/>
  <c r="AR1085" i="16"/>
  <c r="AX1084" i="16"/>
  <c r="AU1084" i="16"/>
  <c r="AR1084" i="16"/>
  <c r="AX1083" i="16"/>
  <c r="AU1083" i="16"/>
  <c r="AR1083" i="16"/>
  <c r="AX1082" i="16"/>
  <c r="AU1082" i="16"/>
  <c r="AR1082" i="16"/>
  <c r="AX1081" i="16"/>
  <c r="AU1081" i="16"/>
  <c r="AR1081" i="16"/>
  <c r="AX1080" i="16"/>
  <c r="AU1080" i="16"/>
  <c r="AR1080" i="16"/>
  <c r="AX1079" i="16"/>
  <c r="AU1079" i="16"/>
  <c r="AR1079" i="16"/>
  <c r="AX1078" i="16"/>
  <c r="AU1078" i="16"/>
  <c r="AR1078" i="16"/>
  <c r="AX1077" i="16"/>
  <c r="AU1077" i="16"/>
  <c r="AR1077" i="16"/>
  <c r="AX1076" i="16"/>
  <c r="AU1076" i="16"/>
  <c r="AR1076" i="16"/>
  <c r="AX1075" i="16"/>
  <c r="AU1075" i="16"/>
  <c r="AR1075" i="16"/>
  <c r="AX1074" i="16"/>
  <c r="AU1074" i="16"/>
  <c r="AR1074" i="16"/>
  <c r="AX1073" i="16"/>
  <c r="AU1073" i="16"/>
  <c r="AR1073" i="16"/>
  <c r="AX1072" i="16"/>
  <c r="AU1072" i="16"/>
  <c r="AR1072" i="16"/>
  <c r="AX1071" i="16"/>
  <c r="AU1071" i="16"/>
  <c r="AR1071" i="16"/>
  <c r="AX1070" i="16"/>
  <c r="AU1070" i="16"/>
  <c r="AR1070" i="16"/>
  <c r="AX1069" i="16"/>
  <c r="AU1069" i="16"/>
  <c r="AR1069" i="16"/>
  <c r="AX1068" i="16"/>
  <c r="AU1068" i="16"/>
  <c r="AR1068" i="16"/>
  <c r="AX1067" i="16"/>
  <c r="AU1067" i="16"/>
  <c r="AR1067" i="16"/>
  <c r="AX1066" i="16"/>
  <c r="AU1066" i="16"/>
  <c r="AR1066" i="16"/>
  <c r="AX1065" i="16"/>
  <c r="AU1065" i="16"/>
  <c r="AR1065" i="16"/>
  <c r="AX1064" i="16"/>
  <c r="AU1064" i="16"/>
  <c r="AR1064" i="16"/>
  <c r="AX1063" i="16"/>
  <c r="AU1063" i="16"/>
  <c r="AR1063" i="16"/>
  <c r="AX1062" i="16"/>
  <c r="AU1062" i="16"/>
  <c r="AR1062" i="16"/>
  <c r="AX1061" i="16"/>
  <c r="AU1061" i="16"/>
  <c r="AR1061" i="16"/>
  <c r="AX1060" i="16"/>
  <c r="AU1060" i="16"/>
  <c r="AR1060" i="16"/>
  <c r="AX1059" i="16"/>
  <c r="AU1059" i="16"/>
  <c r="AR1059" i="16"/>
  <c r="AX1058" i="16"/>
  <c r="AU1058" i="16"/>
  <c r="AR1058" i="16"/>
  <c r="AX1057" i="16"/>
  <c r="AU1057" i="16"/>
  <c r="AR1057" i="16"/>
  <c r="AX1056" i="16"/>
  <c r="AU1056" i="16"/>
  <c r="AR1056" i="16"/>
  <c r="AX1055" i="16"/>
  <c r="AU1055" i="16"/>
  <c r="AR1055" i="16"/>
  <c r="AX1054" i="16"/>
  <c r="AU1054" i="16"/>
  <c r="AR1054" i="16"/>
  <c r="AX1053" i="16"/>
  <c r="AU1053" i="16"/>
  <c r="AR1053" i="16"/>
  <c r="AX1052" i="16"/>
  <c r="AU1052" i="16"/>
  <c r="AR1052" i="16"/>
  <c r="AX1051" i="16"/>
  <c r="AU1051" i="16"/>
  <c r="AR1051" i="16"/>
  <c r="AX1050" i="16"/>
  <c r="AU1050" i="16"/>
  <c r="AR1050" i="16"/>
  <c r="AX1049" i="16"/>
  <c r="AU1049" i="16"/>
  <c r="AR1049" i="16"/>
  <c r="AX1048" i="16"/>
  <c r="AU1048" i="16"/>
  <c r="AR1048" i="16"/>
  <c r="AX1047" i="16"/>
  <c r="AU1047" i="16"/>
  <c r="AR1047" i="16"/>
  <c r="AX1046" i="16"/>
  <c r="AU1046" i="16"/>
  <c r="AR1046" i="16"/>
  <c r="AX1045" i="16"/>
  <c r="AU1045" i="16"/>
  <c r="AR1045" i="16"/>
  <c r="AX1044" i="16"/>
  <c r="AU1044" i="16"/>
  <c r="AR1044" i="16"/>
  <c r="AX1043" i="16"/>
  <c r="AU1043" i="16"/>
  <c r="AR1043" i="16"/>
  <c r="AX1042" i="16"/>
  <c r="AU1042" i="16"/>
  <c r="AR1042" i="16"/>
  <c r="AX1041" i="16"/>
  <c r="AU1041" i="16"/>
  <c r="AR1041" i="16"/>
  <c r="AX1040" i="16"/>
  <c r="AU1040" i="16"/>
  <c r="AR1040" i="16"/>
  <c r="AX1039" i="16"/>
  <c r="AU1039" i="16"/>
  <c r="AR1039" i="16"/>
  <c r="AX1038" i="16"/>
  <c r="AU1038" i="16"/>
  <c r="AR1038" i="16"/>
  <c r="AX1037" i="16"/>
  <c r="AU1037" i="16"/>
  <c r="AR1037" i="16"/>
  <c r="AX1036" i="16"/>
  <c r="AU1036" i="16"/>
  <c r="AR1036" i="16"/>
  <c r="AX1035" i="16"/>
  <c r="AU1035" i="16"/>
  <c r="AR1035" i="16"/>
  <c r="AX1034" i="16"/>
  <c r="AU1034" i="16"/>
  <c r="AR1034" i="16"/>
  <c r="AX1033" i="16"/>
  <c r="AU1033" i="16"/>
  <c r="AR1033" i="16"/>
  <c r="AX1032" i="16"/>
  <c r="AU1032" i="16"/>
  <c r="AR1032" i="16"/>
  <c r="AX1031" i="16"/>
  <c r="AU1031" i="16"/>
  <c r="AR1031" i="16"/>
  <c r="AX1030" i="16"/>
  <c r="AU1030" i="16"/>
  <c r="AR1030" i="16"/>
  <c r="AX1029" i="16"/>
  <c r="AU1029" i="16"/>
  <c r="AR1029" i="16"/>
  <c r="AX1028" i="16"/>
  <c r="AU1028" i="16"/>
  <c r="AR1028" i="16"/>
  <c r="AX1027" i="16"/>
  <c r="AU1027" i="16"/>
  <c r="AR1027" i="16"/>
  <c r="AX1026" i="16"/>
  <c r="AU1026" i="16"/>
  <c r="AR1026" i="16"/>
  <c r="AX1025" i="16"/>
  <c r="AU1025" i="16"/>
  <c r="AR1025" i="16"/>
  <c r="AX1024" i="16"/>
  <c r="AU1024" i="16"/>
  <c r="AR1024" i="16"/>
  <c r="AX1023" i="16"/>
  <c r="AU1023" i="16"/>
  <c r="AR1023" i="16"/>
  <c r="AX1022" i="16"/>
  <c r="AU1022" i="16"/>
  <c r="AR1022" i="16"/>
  <c r="AX1021" i="16"/>
  <c r="AU1021" i="16"/>
  <c r="AR1021" i="16"/>
  <c r="AX1020" i="16"/>
  <c r="AU1020" i="16"/>
  <c r="AR1020" i="16"/>
  <c r="AX1019" i="16"/>
  <c r="AU1019" i="16"/>
  <c r="AR1019" i="16"/>
  <c r="AX1018" i="16"/>
  <c r="AU1018" i="16"/>
  <c r="AR1018" i="16"/>
  <c r="AX1017" i="16"/>
  <c r="AU1017" i="16"/>
  <c r="AR1017" i="16"/>
  <c r="AX1016" i="16"/>
  <c r="AU1016" i="16"/>
  <c r="AR1016" i="16"/>
  <c r="AX1015" i="16"/>
  <c r="AU1015" i="16"/>
  <c r="AR1015" i="16"/>
  <c r="AX1014" i="16"/>
  <c r="AU1014" i="16"/>
  <c r="AR1014" i="16"/>
  <c r="AX1013" i="16"/>
  <c r="AU1013" i="16"/>
  <c r="AR1013" i="16"/>
  <c r="AX1012" i="16"/>
  <c r="AU1012" i="16"/>
  <c r="AR1012" i="16"/>
  <c r="AX1011" i="16"/>
  <c r="AU1011" i="16"/>
  <c r="AR1011" i="16"/>
  <c r="AX1010" i="16"/>
  <c r="AU1010" i="16"/>
  <c r="AR1010" i="16"/>
  <c r="AX1009" i="16"/>
  <c r="AU1009" i="16"/>
  <c r="AR1009" i="16"/>
  <c r="AX1008" i="16"/>
  <c r="AU1008" i="16"/>
  <c r="AR1008" i="16"/>
  <c r="AX1007" i="16"/>
  <c r="AU1007" i="16"/>
  <c r="AR1007" i="16"/>
  <c r="AX1006" i="16"/>
  <c r="AU1006" i="16"/>
  <c r="AR1006" i="16"/>
  <c r="AX1005" i="16"/>
  <c r="AU1005" i="16"/>
  <c r="AR1005" i="16"/>
  <c r="AX1004" i="16"/>
  <c r="AU1004" i="16"/>
  <c r="AR1004" i="16"/>
  <c r="AX1003" i="16"/>
  <c r="AU1003" i="16"/>
  <c r="AR1003" i="16"/>
  <c r="AX1002" i="16"/>
  <c r="AU1002" i="16"/>
  <c r="AR1002" i="16"/>
  <c r="AX1001" i="16"/>
  <c r="AU1001" i="16"/>
  <c r="AR1001" i="16"/>
  <c r="AX1000" i="16"/>
  <c r="AU1000" i="16"/>
  <c r="AR1000" i="16"/>
  <c r="AX999" i="16"/>
  <c r="AU999" i="16"/>
  <c r="AR999" i="16"/>
  <c r="AX998" i="16"/>
  <c r="AU998" i="16"/>
  <c r="AR998" i="16"/>
  <c r="AX997" i="16"/>
  <c r="AU997" i="16"/>
  <c r="AR997" i="16"/>
  <c r="AX996" i="16"/>
  <c r="AU996" i="16"/>
  <c r="AR996" i="16"/>
  <c r="AX995" i="16"/>
  <c r="AU995" i="16"/>
  <c r="AR995" i="16"/>
  <c r="AX994" i="16"/>
  <c r="AU994" i="16"/>
  <c r="AR994" i="16"/>
  <c r="AX993" i="16"/>
  <c r="AU993" i="16"/>
  <c r="AR993" i="16"/>
  <c r="AX992" i="16"/>
  <c r="AU992" i="16"/>
  <c r="AR992" i="16"/>
  <c r="AX991" i="16"/>
  <c r="AU991" i="16"/>
  <c r="AR991" i="16"/>
  <c r="AX990" i="16"/>
  <c r="AU990" i="16"/>
  <c r="AR990" i="16"/>
  <c r="AX989" i="16"/>
  <c r="AU989" i="16"/>
  <c r="AR989" i="16"/>
  <c r="AX988" i="16"/>
  <c r="AU988" i="16"/>
  <c r="AR988" i="16"/>
  <c r="AX987" i="16"/>
  <c r="AU987" i="16"/>
  <c r="AR987" i="16"/>
  <c r="AX986" i="16"/>
  <c r="AU986" i="16"/>
  <c r="AR986" i="16"/>
  <c r="AX985" i="16"/>
  <c r="AU985" i="16"/>
  <c r="AR985" i="16"/>
  <c r="AX984" i="16"/>
  <c r="AU984" i="16"/>
  <c r="AR984" i="16"/>
  <c r="AX983" i="16"/>
  <c r="AU983" i="16"/>
  <c r="AR983" i="16"/>
  <c r="AX982" i="16"/>
  <c r="AU982" i="16"/>
  <c r="AR982" i="16"/>
  <c r="AX981" i="16"/>
  <c r="AU981" i="16"/>
  <c r="AR981" i="16"/>
  <c r="AX980" i="16"/>
  <c r="AU980" i="16"/>
  <c r="AR980" i="16"/>
  <c r="AX979" i="16"/>
  <c r="AU979" i="16"/>
  <c r="AR979" i="16"/>
  <c r="AX978" i="16"/>
  <c r="AU978" i="16"/>
  <c r="AR978" i="16"/>
  <c r="AX977" i="16"/>
  <c r="AU977" i="16"/>
  <c r="AR977" i="16"/>
  <c r="AX976" i="16"/>
  <c r="AU976" i="16"/>
  <c r="AR976" i="16"/>
  <c r="AX975" i="16"/>
  <c r="AU975" i="16"/>
  <c r="AR975" i="16"/>
  <c r="AX974" i="16"/>
  <c r="AU974" i="16"/>
  <c r="AR974" i="16"/>
  <c r="AX973" i="16"/>
  <c r="AU973" i="16"/>
  <c r="AR973" i="16"/>
  <c r="AX972" i="16"/>
  <c r="AU972" i="16"/>
  <c r="AR972" i="16"/>
  <c r="AX971" i="16"/>
  <c r="AU971" i="16"/>
  <c r="AR971" i="16"/>
  <c r="AX970" i="16"/>
  <c r="AU970" i="16"/>
  <c r="AR970" i="16"/>
  <c r="AX969" i="16"/>
  <c r="AU969" i="16"/>
  <c r="AR969" i="16"/>
  <c r="AX968" i="16"/>
  <c r="AU968" i="16"/>
  <c r="AR968" i="16"/>
  <c r="AX967" i="16"/>
  <c r="AU967" i="16"/>
  <c r="AR967" i="16"/>
  <c r="AX966" i="16"/>
  <c r="AU966" i="16"/>
  <c r="AR966" i="16"/>
  <c r="AX965" i="16"/>
  <c r="AU965" i="16"/>
  <c r="AR965" i="16"/>
  <c r="AX964" i="16"/>
  <c r="AU964" i="16"/>
  <c r="AR964" i="16"/>
  <c r="AX963" i="16"/>
  <c r="AU963" i="16"/>
  <c r="AR963" i="16"/>
  <c r="AX962" i="16"/>
  <c r="AU962" i="16"/>
  <c r="AR962" i="16"/>
  <c r="AX961" i="16"/>
  <c r="AU961" i="16"/>
  <c r="AR961" i="16"/>
  <c r="AX960" i="16"/>
  <c r="AU960" i="16"/>
  <c r="AR960" i="16"/>
  <c r="AX959" i="16"/>
  <c r="AU959" i="16"/>
  <c r="AR959" i="16"/>
  <c r="AX958" i="16"/>
  <c r="AU958" i="16"/>
  <c r="AR958" i="16"/>
  <c r="AX957" i="16"/>
  <c r="AU957" i="16"/>
  <c r="AR957" i="16"/>
  <c r="AX956" i="16"/>
  <c r="AU956" i="16"/>
  <c r="AR956" i="16"/>
  <c r="AX955" i="16"/>
  <c r="AU955" i="16"/>
  <c r="AR955" i="16"/>
  <c r="AX954" i="16"/>
  <c r="AU954" i="16"/>
  <c r="AR954" i="16"/>
  <c r="AX953" i="16"/>
  <c r="AU953" i="16"/>
  <c r="AR953" i="16"/>
  <c r="AX952" i="16"/>
  <c r="AU952" i="16"/>
  <c r="AR952" i="16"/>
  <c r="AX951" i="16"/>
  <c r="AU951" i="16"/>
  <c r="AR951" i="16"/>
  <c r="AX950" i="16"/>
  <c r="AU950" i="16"/>
  <c r="AR950" i="16"/>
  <c r="AX949" i="16"/>
  <c r="AU949" i="16"/>
  <c r="AR949" i="16"/>
  <c r="AX948" i="16"/>
  <c r="AU948" i="16"/>
  <c r="AR948" i="16"/>
  <c r="AX947" i="16"/>
  <c r="AU947" i="16"/>
  <c r="AR947" i="16"/>
  <c r="AX946" i="16"/>
  <c r="AU946" i="16"/>
  <c r="AR946" i="16"/>
  <c r="AX945" i="16"/>
  <c r="AU945" i="16"/>
  <c r="AR945" i="16"/>
  <c r="AX944" i="16"/>
  <c r="AU944" i="16"/>
  <c r="AR944" i="16"/>
  <c r="AX943" i="16"/>
  <c r="AU943" i="16"/>
  <c r="AR943" i="16"/>
  <c r="AX942" i="16"/>
  <c r="AU942" i="16"/>
  <c r="AR942" i="16"/>
  <c r="AX941" i="16"/>
  <c r="AU941" i="16"/>
  <c r="AR941" i="16"/>
  <c r="AX940" i="16"/>
  <c r="AU940" i="16"/>
  <c r="AR940" i="16"/>
  <c r="AX939" i="16"/>
  <c r="AU939" i="16"/>
  <c r="AR939" i="16"/>
  <c r="AX938" i="16"/>
  <c r="AU938" i="16"/>
  <c r="AR938" i="16"/>
  <c r="AX937" i="16"/>
  <c r="AU937" i="16"/>
  <c r="AR937" i="16"/>
  <c r="AX936" i="16"/>
  <c r="AU936" i="16"/>
  <c r="AR936" i="16"/>
  <c r="AX935" i="16"/>
  <c r="AU935" i="16"/>
  <c r="AR935" i="16"/>
  <c r="AX934" i="16"/>
  <c r="AU934" i="16"/>
  <c r="AR934" i="16"/>
  <c r="AX933" i="16"/>
  <c r="AU933" i="16"/>
  <c r="AR933" i="16"/>
  <c r="AX932" i="16"/>
  <c r="AU932" i="16"/>
  <c r="AR932" i="16"/>
  <c r="AX931" i="16"/>
  <c r="AU931" i="16"/>
  <c r="AR931" i="16"/>
  <c r="AX930" i="16"/>
  <c r="AU930" i="16"/>
  <c r="AR930" i="16"/>
  <c r="AX929" i="16"/>
  <c r="AU929" i="16"/>
  <c r="AR929" i="16"/>
  <c r="AX928" i="16"/>
  <c r="AU928" i="16"/>
  <c r="AR928" i="16"/>
  <c r="AX927" i="16"/>
  <c r="AU927" i="16"/>
  <c r="AR927" i="16"/>
  <c r="AX926" i="16"/>
  <c r="AU926" i="16"/>
  <c r="AR926" i="16"/>
  <c r="AX925" i="16"/>
  <c r="AU925" i="16"/>
  <c r="AR925" i="16"/>
  <c r="AX924" i="16"/>
  <c r="AU924" i="16"/>
  <c r="AR924" i="16"/>
  <c r="AX923" i="16"/>
  <c r="AU923" i="16"/>
  <c r="AR923" i="16"/>
  <c r="AX922" i="16"/>
  <c r="AU922" i="16"/>
  <c r="AR922" i="16"/>
  <c r="AX921" i="16"/>
  <c r="AU921" i="16"/>
  <c r="AR921" i="16"/>
  <c r="AX920" i="16"/>
  <c r="AU920" i="16"/>
  <c r="AR920" i="16"/>
  <c r="AX919" i="16"/>
  <c r="AU919" i="16"/>
  <c r="AR919" i="16"/>
  <c r="AX918" i="16"/>
  <c r="AU918" i="16"/>
  <c r="AR918" i="16"/>
  <c r="AX917" i="16"/>
  <c r="AU917" i="16"/>
  <c r="AR917" i="16"/>
  <c r="AX916" i="16"/>
  <c r="AU916" i="16"/>
  <c r="AR916" i="16"/>
  <c r="AX915" i="16"/>
  <c r="AU915" i="16"/>
  <c r="AR915" i="16"/>
  <c r="AX914" i="16"/>
  <c r="AU914" i="16"/>
  <c r="AR914" i="16"/>
  <c r="AX913" i="16"/>
  <c r="AU913" i="16"/>
  <c r="AR913" i="16"/>
  <c r="AX912" i="16"/>
  <c r="AU912" i="16"/>
  <c r="AR912" i="16"/>
  <c r="AX911" i="16"/>
  <c r="AU911" i="16"/>
  <c r="AR911" i="16"/>
  <c r="AX910" i="16"/>
  <c r="AU910" i="16"/>
  <c r="AR910" i="16"/>
  <c r="AX909" i="16"/>
  <c r="AU909" i="16"/>
  <c r="AR909" i="16"/>
  <c r="AX908" i="16"/>
  <c r="AU908" i="16"/>
  <c r="AR908" i="16"/>
  <c r="AX907" i="16"/>
  <c r="AU907" i="16"/>
  <c r="AR907" i="16"/>
  <c r="AX906" i="16"/>
  <c r="AU906" i="16"/>
  <c r="AR906" i="16"/>
  <c r="AX905" i="16"/>
  <c r="AU905" i="16"/>
  <c r="AR905" i="16"/>
  <c r="AX904" i="16"/>
  <c r="AU904" i="16"/>
  <c r="AR904" i="16"/>
  <c r="AX903" i="16"/>
  <c r="AU903" i="16"/>
  <c r="AR903" i="16"/>
  <c r="AX902" i="16"/>
  <c r="AU902" i="16"/>
  <c r="AR902" i="16"/>
  <c r="AX901" i="16"/>
  <c r="AU901" i="16"/>
  <c r="AR901" i="16"/>
  <c r="AX900" i="16"/>
  <c r="AU900" i="16"/>
  <c r="AR900" i="16"/>
  <c r="AX899" i="16"/>
  <c r="AU899" i="16"/>
  <c r="AR899" i="16"/>
  <c r="AX898" i="16"/>
  <c r="AU898" i="16"/>
  <c r="AR898" i="16"/>
  <c r="AX897" i="16"/>
  <c r="AU897" i="16"/>
  <c r="AR897" i="16"/>
  <c r="AX896" i="16"/>
  <c r="AU896" i="16"/>
  <c r="AR896" i="16"/>
  <c r="AX895" i="16"/>
  <c r="AU895" i="16"/>
  <c r="AR895" i="16"/>
  <c r="AX894" i="16"/>
  <c r="AU894" i="16"/>
  <c r="AR894" i="16"/>
  <c r="AX893" i="16"/>
  <c r="AU893" i="16"/>
  <c r="AR893" i="16"/>
  <c r="AX892" i="16"/>
  <c r="AU892" i="16"/>
  <c r="AR892" i="16"/>
  <c r="AX891" i="16"/>
  <c r="AU891" i="16"/>
  <c r="AR891" i="16"/>
  <c r="AX890" i="16"/>
  <c r="AU890" i="16"/>
  <c r="AR890" i="16"/>
  <c r="AX889" i="16"/>
  <c r="AU889" i="16"/>
  <c r="AR889" i="16"/>
  <c r="AX888" i="16"/>
  <c r="AU888" i="16"/>
  <c r="AR888" i="16"/>
  <c r="AX887" i="16"/>
  <c r="AU887" i="16"/>
  <c r="AR887" i="16"/>
  <c r="AX886" i="16"/>
  <c r="AU886" i="16"/>
  <c r="AR886" i="16"/>
  <c r="AX885" i="16"/>
  <c r="AU885" i="16"/>
  <c r="AR885" i="16"/>
  <c r="AX884" i="16"/>
  <c r="AU884" i="16"/>
  <c r="AR884" i="16"/>
  <c r="AX883" i="16"/>
  <c r="AU883" i="16"/>
  <c r="AR883" i="16"/>
  <c r="AX882" i="16"/>
  <c r="AU882" i="16"/>
  <c r="AR882" i="16"/>
  <c r="AX881" i="16"/>
  <c r="AU881" i="16"/>
  <c r="AR881" i="16"/>
  <c r="AX880" i="16"/>
  <c r="AU880" i="16"/>
  <c r="AR880" i="16"/>
  <c r="AX879" i="16"/>
  <c r="AU879" i="16"/>
  <c r="AR879" i="16"/>
  <c r="AX878" i="16"/>
  <c r="AU878" i="16"/>
  <c r="AR878" i="16"/>
  <c r="AX877" i="16"/>
  <c r="AU877" i="16"/>
  <c r="AR877" i="16"/>
  <c r="AX876" i="16"/>
  <c r="AU876" i="16"/>
  <c r="AR876" i="16"/>
  <c r="AX875" i="16"/>
  <c r="AU875" i="16"/>
  <c r="AR875" i="16"/>
  <c r="AX874" i="16"/>
  <c r="AU874" i="16"/>
  <c r="AR874" i="16"/>
  <c r="AX873" i="16"/>
  <c r="AU873" i="16"/>
  <c r="AR873" i="16"/>
  <c r="AX872" i="16"/>
  <c r="AU872" i="16"/>
  <c r="AR872" i="16"/>
  <c r="AX871" i="16"/>
  <c r="AU871" i="16"/>
  <c r="AR871" i="16"/>
  <c r="AX870" i="16"/>
  <c r="AU870" i="16"/>
  <c r="AR870" i="16"/>
  <c r="AX869" i="16"/>
  <c r="AU869" i="16"/>
  <c r="AR869" i="16"/>
  <c r="AX868" i="16"/>
  <c r="AU868" i="16"/>
  <c r="AR868" i="16"/>
  <c r="AX867" i="16"/>
  <c r="AU867" i="16"/>
  <c r="AR867" i="16"/>
  <c r="AX866" i="16"/>
  <c r="AU866" i="16"/>
  <c r="AR866" i="16"/>
  <c r="AX865" i="16"/>
  <c r="AU865" i="16"/>
  <c r="AR865" i="16"/>
  <c r="AX864" i="16"/>
  <c r="AU864" i="16"/>
  <c r="AR864" i="16"/>
  <c r="AX863" i="16"/>
  <c r="AU863" i="16"/>
  <c r="AR863" i="16"/>
  <c r="AX862" i="16"/>
  <c r="AU862" i="16"/>
  <c r="AR862" i="16"/>
  <c r="AX861" i="16"/>
  <c r="AU861" i="16"/>
  <c r="AR861" i="16"/>
  <c r="AX860" i="16"/>
  <c r="AU860" i="16"/>
  <c r="AR860" i="16"/>
  <c r="AX859" i="16"/>
  <c r="AU859" i="16"/>
  <c r="AR859" i="16"/>
  <c r="AX858" i="16"/>
  <c r="AU858" i="16"/>
  <c r="AR858" i="16"/>
  <c r="AX857" i="16"/>
  <c r="AU857" i="16"/>
  <c r="AR857" i="16"/>
  <c r="AX856" i="16"/>
  <c r="AU856" i="16"/>
  <c r="AR856" i="16"/>
  <c r="AX855" i="16"/>
  <c r="AU855" i="16"/>
  <c r="AR855" i="16"/>
  <c r="AX854" i="16"/>
  <c r="AU854" i="16"/>
  <c r="AR854" i="16"/>
  <c r="AX853" i="16"/>
  <c r="AU853" i="16"/>
  <c r="AR853" i="16"/>
  <c r="AX852" i="16"/>
  <c r="AU852" i="16"/>
  <c r="AR852" i="16"/>
  <c r="AX851" i="16"/>
  <c r="AU851" i="16"/>
  <c r="AR851" i="16"/>
  <c r="AX850" i="16"/>
  <c r="AU850" i="16"/>
  <c r="AR850" i="16"/>
  <c r="AX849" i="16"/>
  <c r="AU849" i="16"/>
  <c r="AR849" i="16"/>
  <c r="AX848" i="16"/>
  <c r="AU848" i="16"/>
  <c r="AR848" i="16"/>
  <c r="AX847" i="16"/>
  <c r="AU847" i="16"/>
  <c r="AR847" i="16"/>
  <c r="AX846" i="16"/>
  <c r="AU846" i="16"/>
  <c r="AR846" i="16"/>
  <c r="AX845" i="16"/>
  <c r="AU845" i="16"/>
  <c r="AR845" i="16"/>
  <c r="AX844" i="16"/>
  <c r="AU844" i="16"/>
  <c r="AR844" i="16"/>
  <c r="AX843" i="16"/>
  <c r="AU843" i="16"/>
  <c r="AR843" i="16"/>
  <c r="AX842" i="16"/>
  <c r="AU842" i="16"/>
  <c r="AR842" i="16"/>
  <c r="AX841" i="16"/>
  <c r="AU841" i="16"/>
  <c r="AR841" i="16"/>
  <c r="AX840" i="16"/>
  <c r="AU840" i="16"/>
  <c r="AR840" i="16"/>
  <c r="AX839" i="16"/>
  <c r="AU839" i="16"/>
  <c r="AR839" i="16"/>
  <c r="AX838" i="16"/>
  <c r="AU838" i="16"/>
  <c r="AR838" i="16"/>
  <c r="AX837" i="16"/>
  <c r="AU837" i="16"/>
  <c r="AR837" i="16"/>
  <c r="AX836" i="16"/>
  <c r="AU836" i="16"/>
  <c r="AR836" i="16"/>
  <c r="AX835" i="16"/>
  <c r="AU835" i="16"/>
  <c r="AR835" i="16"/>
  <c r="AX834" i="16"/>
  <c r="AU834" i="16"/>
  <c r="AR834" i="16"/>
  <c r="AX833" i="16"/>
  <c r="AU833" i="16"/>
  <c r="AR833" i="16"/>
  <c r="AX832" i="16"/>
  <c r="AU832" i="16"/>
  <c r="AR832" i="16"/>
  <c r="AX831" i="16"/>
  <c r="AU831" i="16"/>
  <c r="AR831" i="16"/>
  <c r="AX830" i="16"/>
  <c r="AU830" i="16"/>
  <c r="AR830" i="16"/>
  <c r="AX829" i="16"/>
  <c r="AU829" i="16"/>
  <c r="AR829" i="16"/>
  <c r="AX828" i="16"/>
  <c r="AU828" i="16"/>
  <c r="AR828" i="16"/>
  <c r="AX827" i="16"/>
  <c r="AU827" i="16"/>
  <c r="AR827" i="16"/>
  <c r="AX826" i="16"/>
  <c r="AU826" i="16"/>
  <c r="AR826" i="16"/>
  <c r="AX825" i="16"/>
  <c r="AU825" i="16"/>
  <c r="AR825" i="16"/>
  <c r="AX824" i="16"/>
  <c r="AU824" i="16"/>
  <c r="AR824" i="16"/>
  <c r="AX823" i="16"/>
  <c r="AU823" i="16"/>
  <c r="AR823" i="16"/>
  <c r="AX822" i="16"/>
  <c r="AU822" i="16"/>
  <c r="AR822" i="16"/>
  <c r="AX821" i="16"/>
  <c r="AU821" i="16"/>
  <c r="AR821" i="16"/>
  <c r="AX820" i="16"/>
  <c r="AU820" i="16"/>
  <c r="AR820" i="16"/>
  <c r="AX819" i="16"/>
  <c r="AU819" i="16"/>
  <c r="AR819" i="16"/>
  <c r="AX818" i="16"/>
  <c r="AU818" i="16"/>
  <c r="AR818" i="16"/>
  <c r="AX817" i="16"/>
  <c r="AU817" i="16"/>
  <c r="AR817" i="16"/>
  <c r="AX816" i="16"/>
  <c r="AU816" i="16"/>
  <c r="AR816" i="16"/>
  <c r="AX815" i="16"/>
  <c r="AU815" i="16"/>
  <c r="AR815" i="16"/>
  <c r="AX814" i="16"/>
  <c r="AU814" i="16"/>
  <c r="AR814" i="16"/>
  <c r="AX813" i="16"/>
  <c r="AU813" i="16"/>
  <c r="AR813" i="16"/>
  <c r="AX812" i="16"/>
  <c r="AU812" i="16"/>
  <c r="AR812" i="16"/>
  <c r="AX811" i="16"/>
  <c r="AU811" i="16"/>
  <c r="AR811" i="16"/>
  <c r="AX810" i="16"/>
  <c r="AU810" i="16"/>
  <c r="AR810" i="16"/>
  <c r="AX809" i="16"/>
  <c r="AU809" i="16"/>
  <c r="AR809" i="16"/>
  <c r="AX808" i="16"/>
  <c r="AU808" i="16"/>
  <c r="AR808" i="16"/>
  <c r="AX807" i="16"/>
  <c r="AU807" i="16"/>
  <c r="AR807" i="16"/>
  <c r="AX806" i="16"/>
  <c r="AU806" i="16"/>
  <c r="AR806" i="16"/>
  <c r="AX805" i="16"/>
  <c r="AU805" i="16"/>
  <c r="AR805" i="16"/>
  <c r="AX804" i="16"/>
  <c r="AU804" i="16"/>
  <c r="AR804" i="16"/>
  <c r="AX803" i="16"/>
  <c r="AU803" i="16"/>
  <c r="AR803" i="16"/>
  <c r="AX802" i="16"/>
  <c r="AU802" i="16"/>
  <c r="AR802" i="16"/>
  <c r="AX801" i="16"/>
  <c r="AU801" i="16"/>
  <c r="AR801" i="16"/>
  <c r="AX800" i="16"/>
  <c r="AU800" i="16"/>
  <c r="AR800" i="16"/>
  <c r="AX799" i="16"/>
  <c r="AU799" i="16"/>
  <c r="AR799" i="16"/>
  <c r="AX798" i="16"/>
  <c r="AU798" i="16"/>
  <c r="AR798" i="16"/>
  <c r="AX797" i="16"/>
  <c r="AU797" i="16"/>
  <c r="AR797" i="16"/>
  <c r="AX796" i="16"/>
  <c r="AU796" i="16"/>
  <c r="AR796" i="16"/>
  <c r="AX795" i="16"/>
  <c r="AU795" i="16"/>
  <c r="AR795" i="16"/>
  <c r="AX794" i="16"/>
  <c r="AU794" i="16"/>
  <c r="AR794" i="16"/>
  <c r="AX793" i="16"/>
  <c r="AU793" i="16"/>
  <c r="AR793" i="16"/>
  <c r="AX792" i="16"/>
  <c r="AU792" i="16"/>
  <c r="AR792" i="16"/>
  <c r="AX791" i="16"/>
  <c r="AU791" i="16"/>
  <c r="AR791" i="16"/>
  <c r="AX790" i="16"/>
  <c r="AU790" i="16"/>
  <c r="AR790" i="16"/>
  <c r="AX789" i="16"/>
  <c r="AU789" i="16"/>
  <c r="AR789" i="16"/>
  <c r="AX788" i="16"/>
  <c r="AU788" i="16"/>
  <c r="AR788" i="16"/>
  <c r="AX787" i="16"/>
  <c r="AU787" i="16"/>
  <c r="AR787" i="16"/>
  <c r="AX786" i="16"/>
  <c r="AU786" i="16"/>
  <c r="AR786" i="16"/>
  <c r="AX785" i="16"/>
  <c r="AU785" i="16"/>
  <c r="AR785" i="16"/>
  <c r="AX784" i="16"/>
  <c r="AU784" i="16"/>
  <c r="AR784" i="16"/>
  <c r="AX783" i="16"/>
  <c r="AU783" i="16"/>
  <c r="AR783" i="16"/>
  <c r="AX782" i="16"/>
  <c r="AU782" i="16"/>
  <c r="AR782" i="16"/>
  <c r="AX781" i="16"/>
  <c r="AU781" i="16"/>
  <c r="AR781" i="16"/>
  <c r="AX780" i="16"/>
  <c r="AU780" i="16"/>
  <c r="AR780" i="16"/>
  <c r="AX779" i="16"/>
  <c r="AU779" i="16"/>
  <c r="AR779" i="16"/>
  <c r="AX778" i="16"/>
  <c r="AU778" i="16"/>
  <c r="AR778" i="16"/>
  <c r="AX777" i="16"/>
  <c r="AU777" i="16"/>
  <c r="AR777" i="16"/>
  <c r="AX776" i="16"/>
  <c r="AU776" i="16"/>
  <c r="AR776" i="16"/>
  <c r="AX775" i="16"/>
  <c r="AU775" i="16"/>
  <c r="AR775" i="16"/>
  <c r="AX774" i="16"/>
  <c r="AU774" i="16"/>
  <c r="AR774" i="16"/>
  <c r="AX773" i="16"/>
  <c r="AU773" i="16"/>
  <c r="AR773" i="16"/>
  <c r="AX772" i="16"/>
  <c r="AU772" i="16"/>
  <c r="AR772" i="16"/>
  <c r="AX771" i="16"/>
  <c r="AU771" i="16"/>
  <c r="AR771" i="16"/>
  <c r="AX770" i="16"/>
  <c r="AU770" i="16"/>
  <c r="AR770" i="16"/>
  <c r="AX769" i="16"/>
  <c r="AU769" i="16"/>
  <c r="AR769" i="16"/>
  <c r="AX768" i="16"/>
  <c r="AU768" i="16"/>
  <c r="AR768" i="16"/>
  <c r="AX767" i="16"/>
  <c r="AU767" i="16"/>
  <c r="AR767" i="16"/>
  <c r="AX766" i="16"/>
  <c r="AU766" i="16"/>
  <c r="AR766" i="16"/>
  <c r="AX765" i="16"/>
  <c r="AU765" i="16"/>
  <c r="AR765" i="16"/>
  <c r="AX764" i="16"/>
  <c r="AU764" i="16"/>
  <c r="AR764" i="16"/>
  <c r="AX763" i="16"/>
  <c r="AU763" i="16"/>
  <c r="AR763" i="16"/>
  <c r="AX762" i="16"/>
  <c r="AU762" i="16"/>
  <c r="AR762" i="16"/>
  <c r="AX761" i="16"/>
  <c r="AU761" i="16"/>
  <c r="AR761" i="16"/>
  <c r="AX760" i="16"/>
  <c r="AU760" i="16"/>
  <c r="AR760" i="16"/>
  <c r="AX759" i="16"/>
  <c r="AU759" i="16"/>
  <c r="AR759" i="16"/>
  <c r="AX758" i="16"/>
  <c r="AU758" i="16"/>
  <c r="AR758" i="16"/>
  <c r="AX757" i="16"/>
  <c r="AU757" i="16"/>
  <c r="AR757" i="16"/>
  <c r="AX756" i="16"/>
  <c r="AU756" i="16"/>
  <c r="AR756" i="16"/>
  <c r="AX755" i="16"/>
  <c r="AU755" i="16"/>
  <c r="AR755" i="16"/>
  <c r="AX754" i="16"/>
  <c r="AU754" i="16"/>
  <c r="AR754" i="16"/>
  <c r="AX753" i="16"/>
  <c r="AU753" i="16"/>
  <c r="AR753" i="16"/>
  <c r="AX752" i="16"/>
  <c r="AU752" i="16"/>
  <c r="AR752" i="16"/>
  <c r="AX751" i="16"/>
  <c r="AU751" i="16"/>
  <c r="AR751" i="16"/>
  <c r="AX750" i="16"/>
  <c r="AU750" i="16"/>
  <c r="AR750" i="16"/>
  <c r="AX749" i="16"/>
  <c r="AU749" i="16"/>
  <c r="AR749" i="16"/>
  <c r="AX748" i="16"/>
  <c r="AU748" i="16"/>
  <c r="AR748" i="16"/>
  <c r="AX747" i="16"/>
  <c r="AU747" i="16"/>
  <c r="AR747" i="16"/>
  <c r="AX746" i="16"/>
  <c r="AU746" i="16"/>
  <c r="AR746" i="16"/>
  <c r="AX745" i="16"/>
  <c r="AU745" i="16"/>
  <c r="AR745" i="16"/>
  <c r="AX744" i="16"/>
  <c r="AU744" i="16"/>
  <c r="AR744" i="16"/>
  <c r="AX743" i="16"/>
  <c r="AU743" i="16"/>
  <c r="AR743" i="16"/>
  <c r="AX742" i="16"/>
  <c r="AU742" i="16"/>
  <c r="AR742" i="16"/>
  <c r="AX741" i="16"/>
  <c r="AU741" i="16"/>
  <c r="AR741" i="16"/>
  <c r="AX740" i="16"/>
  <c r="AU740" i="16"/>
  <c r="AR740" i="16"/>
  <c r="AX739" i="16"/>
  <c r="AU739" i="16"/>
  <c r="AR739" i="16"/>
  <c r="AX738" i="16"/>
  <c r="AU738" i="16"/>
  <c r="AR738" i="16"/>
  <c r="AX737" i="16"/>
  <c r="AU737" i="16"/>
  <c r="AR737" i="16"/>
  <c r="AX736" i="16"/>
  <c r="AU736" i="16"/>
  <c r="AR736" i="16"/>
  <c r="AX735" i="16"/>
  <c r="AU735" i="16"/>
  <c r="AR735" i="16"/>
  <c r="AX734" i="16"/>
  <c r="AU734" i="16"/>
  <c r="AR734" i="16"/>
  <c r="AX733" i="16"/>
  <c r="AU733" i="16"/>
  <c r="AR733" i="16"/>
  <c r="AX732" i="16"/>
  <c r="AU732" i="16"/>
  <c r="AR732" i="16"/>
  <c r="AX731" i="16"/>
  <c r="AU731" i="16"/>
  <c r="AR731" i="16"/>
  <c r="AX730" i="16"/>
  <c r="AU730" i="16"/>
  <c r="AR730" i="16"/>
  <c r="AX729" i="16"/>
  <c r="AU729" i="16"/>
  <c r="AR729" i="16"/>
  <c r="AX728" i="16"/>
  <c r="AU728" i="16"/>
  <c r="AR728" i="16"/>
  <c r="AX727" i="16"/>
  <c r="AU727" i="16"/>
  <c r="AR727" i="16"/>
  <c r="AX726" i="16"/>
  <c r="AU726" i="16"/>
  <c r="AR726" i="16"/>
  <c r="AX725" i="16"/>
  <c r="AU725" i="16"/>
  <c r="AR725" i="16"/>
  <c r="AX724" i="16"/>
  <c r="AU724" i="16"/>
  <c r="AR724" i="16"/>
  <c r="AX723" i="16"/>
  <c r="AU723" i="16"/>
  <c r="AR723" i="16"/>
  <c r="AX722" i="16"/>
  <c r="AU722" i="16"/>
  <c r="AR722" i="16"/>
  <c r="AX721" i="16"/>
  <c r="AU721" i="16"/>
  <c r="AR721" i="16"/>
  <c r="AX720" i="16"/>
  <c r="AU720" i="16"/>
  <c r="AR720" i="16"/>
  <c r="AX719" i="16"/>
  <c r="AU719" i="16"/>
  <c r="AR719" i="16"/>
  <c r="AX718" i="16"/>
  <c r="AU718" i="16"/>
  <c r="AR718" i="16"/>
  <c r="AX717" i="16"/>
  <c r="AU717" i="16"/>
  <c r="AR717" i="16"/>
  <c r="AX716" i="16"/>
  <c r="AU716" i="16"/>
  <c r="AR716" i="16"/>
  <c r="AX715" i="16"/>
  <c r="AU715" i="16"/>
  <c r="AR715" i="16"/>
  <c r="AX714" i="16"/>
  <c r="AU714" i="16"/>
  <c r="AR714" i="16"/>
  <c r="AX713" i="16"/>
  <c r="AU713" i="16"/>
  <c r="AR713" i="16"/>
  <c r="AX712" i="16"/>
  <c r="AU712" i="16"/>
  <c r="AR712" i="16"/>
  <c r="AX711" i="16"/>
  <c r="AU711" i="16"/>
  <c r="AR711" i="16"/>
  <c r="AX710" i="16"/>
  <c r="AU710" i="16"/>
  <c r="AR710" i="16"/>
  <c r="AX709" i="16"/>
  <c r="AU709" i="16"/>
  <c r="AR709" i="16"/>
  <c r="AX708" i="16"/>
  <c r="AU708" i="16"/>
  <c r="AR708" i="16"/>
  <c r="AX707" i="16"/>
  <c r="AU707" i="16"/>
  <c r="AR707" i="16"/>
  <c r="AX706" i="16"/>
  <c r="AU706" i="16"/>
  <c r="AR706" i="16"/>
  <c r="AX705" i="16"/>
  <c r="AU705" i="16"/>
  <c r="AR705" i="16"/>
  <c r="AX704" i="16"/>
  <c r="AU704" i="16"/>
  <c r="AR704" i="16"/>
  <c r="AX703" i="16"/>
  <c r="AU703" i="16"/>
  <c r="AR703" i="16"/>
  <c r="AX702" i="16"/>
  <c r="AU702" i="16"/>
  <c r="AR702" i="16"/>
  <c r="AX701" i="16"/>
  <c r="AU701" i="16"/>
  <c r="AR701" i="16"/>
  <c r="AX700" i="16"/>
  <c r="AU700" i="16"/>
  <c r="AR700" i="16"/>
  <c r="AX699" i="16"/>
  <c r="AU699" i="16"/>
  <c r="AR699" i="16"/>
  <c r="AX698" i="16"/>
  <c r="AU698" i="16"/>
  <c r="AR698" i="16"/>
  <c r="AX697" i="16"/>
  <c r="AU697" i="16"/>
  <c r="AR697" i="16"/>
  <c r="AX696" i="16"/>
  <c r="AU696" i="16"/>
  <c r="AR696" i="16"/>
  <c r="AX695" i="16"/>
  <c r="AU695" i="16"/>
  <c r="AR695" i="16"/>
  <c r="AX694" i="16"/>
  <c r="AU694" i="16"/>
  <c r="AR694" i="16"/>
  <c r="AX693" i="16"/>
  <c r="AU693" i="16"/>
  <c r="AR693" i="16"/>
  <c r="AX692" i="16"/>
  <c r="AU692" i="16"/>
  <c r="AR692" i="16"/>
  <c r="AX691" i="16"/>
  <c r="AU691" i="16"/>
  <c r="AR691" i="16"/>
  <c r="AX690" i="16"/>
  <c r="AU690" i="16"/>
  <c r="AR690" i="16"/>
  <c r="AX689" i="16"/>
  <c r="AU689" i="16"/>
  <c r="AR689" i="16"/>
  <c r="AX688" i="16"/>
  <c r="AU688" i="16"/>
  <c r="AR688" i="16"/>
  <c r="AX687" i="16"/>
  <c r="AU687" i="16"/>
  <c r="AR687" i="16"/>
  <c r="AX686" i="16"/>
  <c r="AU686" i="16"/>
  <c r="AR686" i="16"/>
  <c r="AX685" i="16"/>
  <c r="AU685" i="16"/>
  <c r="AR685" i="16"/>
  <c r="AX684" i="16"/>
  <c r="AU684" i="16"/>
  <c r="AR684" i="16"/>
  <c r="AX683" i="16"/>
  <c r="AU683" i="16"/>
  <c r="AR683" i="16"/>
  <c r="AX682" i="16"/>
  <c r="AU682" i="16"/>
  <c r="AR682" i="16"/>
  <c r="AX681" i="16"/>
  <c r="AU681" i="16"/>
  <c r="AR681" i="16"/>
  <c r="AX680" i="16"/>
  <c r="AU680" i="16"/>
  <c r="AR680" i="16"/>
  <c r="AX679" i="16"/>
  <c r="AU679" i="16"/>
  <c r="AR679" i="16"/>
  <c r="AX678" i="16"/>
  <c r="AU678" i="16"/>
  <c r="AR678" i="16"/>
  <c r="AX677" i="16"/>
  <c r="AU677" i="16"/>
  <c r="AR677" i="16"/>
  <c r="AX676" i="16"/>
  <c r="AU676" i="16"/>
  <c r="AR676" i="16"/>
  <c r="AX675" i="16"/>
  <c r="AU675" i="16"/>
  <c r="AR675" i="16"/>
  <c r="AX674" i="16"/>
  <c r="AU674" i="16"/>
  <c r="AR674" i="16"/>
  <c r="AX673" i="16"/>
  <c r="AU673" i="16"/>
  <c r="AR673" i="16"/>
  <c r="AX672" i="16"/>
  <c r="AU672" i="16"/>
  <c r="AR672" i="16"/>
  <c r="AX671" i="16"/>
  <c r="AU671" i="16"/>
  <c r="AR671" i="16"/>
  <c r="AX670" i="16"/>
  <c r="AU670" i="16"/>
  <c r="AR670" i="16"/>
  <c r="AX669" i="16"/>
  <c r="AU669" i="16"/>
  <c r="AR669" i="16"/>
  <c r="AX668" i="16"/>
  <c r="AU668" i="16"/>
  <c r="AR668" i="16"/>
  <c r="AX667" i="16"/>
  <c r="AU667" i="16"/>
  <c r="AR667" i="16"/>
  <c r="AX666" i="16"/>
  <c r="AU666" i="16"/>
  <c r="AR666" i="16"/>
  <c r="AX665" i="16"/>
  <c r="AU665" i="16"/>
  <c r="AR665" i="16"/>
  <c r="AX664" i="16"/>
  <c r="AU664" i="16"/>
  <c r="AR664" i="16"/>
  <c r="AX663" i="16"/>
  <c r="AU663" i="16"/>
  <c r="AR663" i="16"/>
  <c r="AX662" i="16"/>
  <c r="AU662" i="16"/>
  <c r="AR662" i="16"/>
  <c r="AX661" i="16"/>
  <c r="AU661" i="16"/>
  <c r="AR661" i="16"/>
  <c r="AX660" i="16"/>
  <c r="AU660" i="16"/>
  <c r="AR660" i="16"/>
  <c r="AX659" i="16"/>
  <c r="AU659" i="16"/>
  <c r="AR659" i="16"/>
  <c r="AX658" i="16"/>
  <c r="AU658" i="16"/>
  <c r="AR658" i="16"/>
  <c r="AX657" i="16"/>
  <c r="AU657" i="16"/>
  <c r="AR657" i="16"/>
  <c r="AX656" i="16"/>
  <c r="AU656" i="16"/>
  <c r="AR656" i="16"/>
  <c r="AX655" i="16"/>
  <c r="AU655" i="16"/>
  <c r="AR655" i="16"/>
  <c r="AX654" i="16"/>
  <c r="AU654" i="16"/>
  <c r="AR654" i="16"/>
  <c r="AX653" i="16"/>
  <c r="AU653" i="16"/>
  <c r="AR653" i="16"/>
  <c r="AX652" i="16"/>
  <c r="AU652" i="16"/>
  <c r="AR652" i="16"/>
  <c r="AX651" i="16"/>
  <c r="AU651" i="16"/>
  <c r="AR651" i="16"/>
  <c r="AX650" i="16"/>
  <c r="AU650" i="16"/>
  <c r="AR650" i="16"/>
  <c r="AX649" i="16"/>
  <c r="AU649" i="16"/>
  <c r="AR649" i="16"/>
  <c r="AX648" i="16"/>
  <c r="AU648" i="16"/>
  <c r="AR648" i="16"/>
  <c r="AX647" i="16"/>
  <c r="AU647" i="16"/>
  <c r="AR647" i="16"/>
  <c r="AX646" i="16"/>
  <c r="AU646" i="16"/>
  <c r="AR646" i="16"/>
  <c r="AX645" i="16"/>
  <c r="AU645" i="16"/>
  <c r="AR645" i="16"/>
  <c r="AX644" i="16"/>
  <c r="AU644" i="16"/>
  <c r="AR644" i="16"/>
  <c r="AX643" i="16"/>
  <c r="AU643" i="16"/>
  <c r="AR643" i="16"/>
  <c r="AX642" i="16"/>
  <c r="AU642" i="16"/>
  <c r="AR642" i="16"/>
  <c r="AX641" i="16"/>
  <c r="AU641" i="16"/>
  <c r="AR641" i="16"/>
  <c r="AX640" i="16"/>
  <c r="AU640" i="16"/>
  <c r="AR640" i="16"/>
  <c r="AX639" i="16"/>
  <c r="AU639" i="16"/>
  <c r="AR639" i="16"/>
  <c r="AX638" i="16"/>
  <c r="AU638" i="16"/>
  <c r="AR638" i="16"/>
  <c r="AX637" i="16"/>
  <c r="AU637" i="16"/>
  <c r="AR637" i="16"/>
  <c r="AX636" i="16"/>
  <c r="AU636" i="16"/>
  <c r="AR636" i="16"/>
  <c r="AX635" i="16"/>
  <c r="AU635" i="16"/>
  <c r="AR635" i="16"/>
  <c r="AX634" i="16"/>
  <c r="AU634" i="16"/>
  <c r="AR634" i="16"/>
  <c r="AX633" i="16"/>
  <c r="AU633" i="16"/>
  <c r="AR633" i="16"/>
  <c r="AX632" i="16"/>
  <c r="AU632" i="16"/>
  <c r="AR632" i="16"/>
  <c r="AX631" i="16"/>
  <c r="AU631" i="16"/>
  <c r="AR631" i="16"/>
  <c r="AX630" i="16"/>
  <c r="AU630" i="16"/>
  <c r="AR630" i="16"/>
  <c r="AX629" i="16"/>
  <c r="AU629" i="16"/>
  <c r="AR629" i="16"/>
  <c r="AX628" i="16"/>
  <c r="AU628" i="16"/>
  <c r="AR628" i="16"/>
  <c r="AX627" i="16"/>
  <c r="AU627" i="16"/>
  <c r="AR627" i="16"/>
  <c r="AX626" i="16"/>
  <c r="AU626" i="16"/>
  <c r="AR626" i="16"/>
  <c r="AX625" i="16"/>
  <c r="AU625" i="16"/>
  <c r="AR625" i="16"/>
  <c r="AX624" i="16"/>
  <c r="AU624" i="16"/>
  <c r="AR624" i="16"/>
  <c r="AX623" i="16"/>
  <c r="AU623" i="16"/>
  <c r="AR623" i="16"/>
  <c r="AX622" i="16"/>
  <c r="AU622" i="16"/>
  <c r="AR622" i="16"/>
  <c r="AX621" i="16"/>
  <c r="AU621" i="16"/>
  <c r="AR621" i="16"/>
  <c r="AX620" i="16"/>
  <c r="AU620" i="16"/>
  <c r="AR620" i="16"/>
  <c r="AX619" i="16"/>
  <c r="AU619" i="16"/>
  <c r="AR619" i="16"/>
  <c r="AX618" i="16"/>
  <c r="AU618" i="16"/>
  <c r="AR618" i="16"/>
  <c r="AX617" i="16"/>
  <c r="AU617" i="16"/>
  <c r="AR617" i="16"/>
  <c r="AX616" i="16"/>
  <c r="AU616" i="16"/>
  <c r="AR616" i="16"/>
  <c r="AX615" i="16"/>
  <c r="AU615" i="16"/>
  <c r="AR615" i="16"/>
  <c r="AX614" i="16"/>
  <c r="AU614" i="16"/>
  <c r="AR614" i="16"/>
  <c r="AX613" i="16"/>
  <c r="AU613" i="16"/>
  <c r="AR613" i="16"/>
  <c r="AX612" i="16"/>
  <c r="AU612" i="16"/>
  <c r="AR612" i="16"/>
  <c r="AX611" i="16"/>
  <c r="AU611" i="16"/>
  <c r="AR611" i="16"/>
  <c r="AX610" i="16"/>
  <c r="AU610" i="16"/>
  <c r="AR610" i="16"/>
  <c r="AX609" i="16"/>
  <c r="AU609" i="16"/>
  <c r="AR609" i="16"/>
  <c r="AX608" i="16"/>
  <c r="AU608" i="16"/>
  <c r="AR608" i="16"/>
  <c r="AX607" i="16"/>
  <c r="AU607" i="16"/>
  <c r="AR607" i="16"/>
  <c r="AX606" i="16"/>
  <c r="AU606" i="16"/>
  <c r="AR606" i="16"/>
  <c r="AX605" i="16"/>
  <c r="AU605" i="16"/>
  <c r="AR605" i="16"/>
  <c r="AX604" i="16"/>
  <c r="AU604" i="16"/>
  <c r="AR604" i="16"/>
  <c r="AX603" i="16"/>
  <c r="AU603" i="16"/>
  <c r="AR603" i="16"/>
  <c r="AX602" i="16"/>
  <c r="AU602" i="16"/>
  <c r="AR602" i="16"/>
  <c r="AX601" i="16"/>
  <c r="AU601" i="16"/>
  <c r="AR601" i="16"/>
  <c r="AX600" i="16"/>
  <c r="AU600" i="16"/>
  <c r="AR600" i="16"/>
  <c r="AX599" i="16"/>
  <c r="AU599" i="16"/>
  <c r="AR599" i="16"/>
  <c r="AX598" i="16"/>
  <c r="AU598" i="16"/>
  <c r="AR598" i="16"/>
  <c r="AX597" i="16"/>
  <c r="AU597" i="16"/>
  <c r="AR597" i="16"/>
  <c r="AX596" i="16"/>
  <c r="AU596" i="16"/>
  <c r="AR596" i="16"/>
  <c r="AX595" i="16"/>
  <c r="AU595" i="16"/>
  <c r="AR595" i="16"/>
  <c r="AX594" i="16"/>
  <c r="AU594" i="16"/>
  <c r="AR594" i="16"/>
  <c r="AX593" i="16"/>
  <c r="AU593" i="16"/>
  <c r="AR593" i="16"/>
  <c r="AX592" i="16"/>
  <c r="AU592" i="16"/>
  <c r="AR592" i="16"/>
  <c r="AX591" i="16"/>
  <c r="AU591" i="16"/>
  <c r="AR591" i="16"/>
  <c r="AX590" i="16"/>
  <c r="AU590" i="16"/>
  <c r="AR590" i="16"/>
  <c r="AX589" i="16"/>
  <c r="AU589" i="16"/>
  <c r="AR589" i="16"/>
  <c r="AX588" i="16"/>
  <c r="AU588" i="16"/>
  <c r="AR588" i="16"/>
  <c r="AX587" i="16"/>
  <c r="AU587" i="16"/>
  <c r="AR587" i="16"/>
  <c r="AX586" i="16"/>
  <c r="AU586" i="16"/>
  <c r="AR586" i="16"/>
  <c r="AX585" i="16"/>
  <c r="AU585" i="16"/>
  <c r="AR585" i="16"/>
  <c r="AX584" i="16"/>
  <c r="AU584" i="16"/>
  <c r="AR584" i="16"/>
  <c r="AX583" i="16"/>
  <c r="AU583" i="16"/>
  <c r="AR583" i="16"/>
  <c r="AX582" i="16"/>
  <c r="AU582" i="16"/>
  <c r="AR582" i="16"/>
  <c r="AX581" i="16"/>
  <c r="AU581" i="16"/>
  <c r="AR581" i="16"/>
  <c r="AX580" i="16"/>
  <c r="AU580" i="16"/>
  <c r="AR580" i="16"/>
  <c r="AX579" i="16"/>
  <c r="AU579" i="16"/>
  <c r="AR579" i="16"/>
  <c r="AX578" i="16"/>
  <c r="AU578" i="16"/>
  <c r="AR578" i="16"/>
  <c r="AX577" i="16"/>
  <c r="AU577" i="16"/>
  <c r="AR577" i="16"/>
  <c r="AX576" i="16"/>
  <c r="AU576" i="16"/>
  <c r="AR576" i="16"/>
  <c r="AX575" i="16"/>
  <c r="AU575" i="16"/>
  <c r="AR575" i="16"/>
  <c r="AX574" i="16"/>
  <c r="AU574" i="16"/>
  <c r="AR574" i="16"/>
  <c r="AX573" i="16"/>
  <c r="AU573" i="16"/>
  <c r="AR573" i="16"/>
  <c r="AX572" i="16"/>
  <c r="AU572" i="16"/>
  <c r="AR572" i="16"/>
  <c r="AX571" i="16"/>
  <c r="AU571" i="16"/>
  <c r="AR571" i="16"/>
  <c r="AX570" i="16"/>
  <c r="AU570" i="16"/>
  <c r="AR570" i="16"/>
  <c r="AX569" i="16"/>
  <c r="AU569" i="16"/>
  <c r="AR569" i="16"/>
  <c r="AX568" i="16"/>
  <c r="AU568" i="16"/>
  <c r="AR568" i="16"/>
  <c r="AX567" i="16"/>
  <c r="AU567" i="16"/>
  <c r="AR567" i="16"/>
  <c r="AX566" i="16"/>
  <c r="AU566" i="16"/>
  <c r="AR566" i="16"/>
  <c r="AX565" i="16"/>
  <c r="AU565" i="16"/>
  <c r="AR565" i="16"/>
  <c r="AX564" i="16"/>
  <c r="AU564" i="16"/>
  <c r="AR564" i="16"/>
  <c r="AX563" i="16"/>
  <c r="AU563" i="16"/>
  <c r="AR563" i="16"/>
  <c r="AX562" i="16"/>
  <c r="AU562" i="16"/>
  <c r="AR562" i="16"/>
  <c r="AX561" i="16"/>
  <c r="AU561" i="16"/>
  <c r="AR561" i="16"/>
  <c r="AX560" i="16"/>
  <c r="AU560" i="16"/>
  <c r="AR560" i="16"/>
  <c r="AX559" i="16"/>
  <c r="AU559" i="16"/>
  <c r="AR559" i="16"/>
  <c r="AX558" i="16"/>
  <c r="AU558" i="16"/>
  <c r="AR558" i="16"/>
  <c r="AX557" i="16"/>
  <c r="AU557" i="16"/>
  <c r="AR557" i="16"/>
  <c r="AX556" i="16"/>
  <c r="AU556" i="16"/>
  <c r="AR556" i="16"/>
  <c r="AX555" i="16"/>
  <c r="AU555" i="16"/>
  <c r="AR555" i="16"/>
  <c r="AX554" i="16"/>
  <c r="AU554" i="16"/>
  <c r="AR554" i="16"/>
  <c r="AX553" i="16"/>
  <c r="AU553" i="16"/>
  <c r="AR553" i="16"/>
  <c r="AX552" i="16"/>
  <c r="AU552" i="16"/>
  <c r="AR552" i="16"/>
  <c r="AX551" i="16"/>
  <c r="AU551" i="16"/>
  <c r="AR551" i="16"/>
  <c r="AX550" i="16"/>
  <c r="AU550" i="16"/>
  <c r="AR550" i="16"/>
  <c r="AX549" i="16"/>
  <c r="AU549" i="16"/>
  <c r="AR549" i="16"/>
  <c r="AX548" i="16"/>
  <c r="AU548" i="16"/>
  <c r="AR548" i="16"/>
  <c r="AX547" i="16"/>
  <c r="AU547" i="16"/>
  <c r="AR547" i="16"/>
  <c r="AX546" i="16"/>
  <c r="AU546" i="16"/>
  <c r="AR546" i="16"/>
  <c r="AX545" i="16"/>
  <c r="AU545" i="16"/>
  <c r="AR545" i="16"/>
  <c r="AX544" i="16"/>
  <c r="AU544" i="16"/>
  <c r="AR544" i="16"/>
  <c r="AX543" i="16"/>
  <c r="AU543" i="16"/>
  <c r="AR543" i="16"/>
  <c r="AX542" i="16"/>
  <c r="AU542" i="16"/>
  <c r="AR542" i="16"/>
  <c r="AX541" i="16"/>
  <c r="AU541" i="16"/>
  <c r="AR541" i="16"/>
  <c r="AX540" i="16"/>
  <c r="AU540" i="16"/>
  <c r="AR540" i="16"/>
  <c r="AX539" i="16"/>
  <c r="AU539" i="16"/>
  <c r="AR539" i="16"/>
  <c r="AX538" i="16"/>
  <c r="AU538" i="16"/>
  <c r="AR538" i="16"/>
  <c r="AX537" i="16"/>
  <c r="AU537" i="16"/>
  <c r="AR537" i="16"/>
  <c r="AX536" i="16"/>
  <c r="AU536" i="16"/>
  <c r="AR536" i="16"/>
  <c r="AX535" i="16"/>
  <c r="AU535" i="16"/>
  <c r="AR535" i="16"/>
  <c r="AX534" i="16"/>
  <c r="AU534" i="16"/>
  <c r="AR534" i="16"/>
  <c r="AX533" i="16"/>
  <c r="AU533" i="16"/>
  <c r="AR533" i="16"/>
  <c r="AX532" i="16"/>
  <c r="AU532" i="16"/>
  <c r="AR532" i="16"/>
  <c r="AX531" i="16"/>
  <c r="AU531" i="16"/>
  <c r="AR531" i="16"/>
  <c r="AX530" i="16"/>
  <c r="AU530" i="16"/>
  <c r="AR530" i="16"/>
  <c r="AX529" i="16"/>
  <c r="AU529" i="16"/>
  <c r="AR529" i="16"/>
  <c r="AX528" i="16"/>
  <c r="AU528" i="16"/>
  <c r="AR528" i="16"/>
  <c r="AX527" i="16"/>
  <c r="AU527" i="16"/>
  <c r="AR527" i="16"/>
  <c r="AX526" i="16"/>
  <c r="AU526" i="16"/>
  <c r="AR526" i="16"/>
  <c r="AX525" i="16"/>
  <c r="AU525" i="16"/>
  <c r="AR525" i="16"/>
  <c r="AX524" i="16"/>
  <c r="AU524" i="16"/>
  <c r="AR524" i="16"/>
  <c r="AX523" i="16"/>
  <c r="AU523" i="16"/>
  <c r="AR523" i="16"/>
  <c r="AX522" i="16"/>
  <c r="AU522" i="16"/>
  <c r="AR522" i="16"/>
  <c r="AX521" i="16"/>
  <c r="AU521" i="16"/>
  <c r="AR521" i="16"/>
  <c r="AX520" i="16"/>
  <c r="AU520" i="16"/>
  <c r="AR520" i="16"/>
  <c r="AX519" i="16"/>
  <c r="AU519" i="16"/>
  <c r="AR519" i="16"/>
  <c r="AX518" i="16"/>
  <c r="AU518" i="16"/>
  <c r="AR518" i="16"/>
  <c r="AX517" i="16"/>
  <c r="AU517" i="16"/>
  <c r="AR517" i="16"/>
  <c r="AX516" i="16"/>
  <c r="AU516" i="16"/>
  <c r="AR516" i="16"/>
  <c r="AX515" i="16"/>
  <c r="AU515" i="16"/>
  <c r="AR515" i="16"/>
  <c r="AX514" i="16"/>
  <c r="AU514" i="16"/>
  <c r="AR514" i="16"/>
  <c r="AX513" i="16"/>
  <c r="AU513" i="16"/>
  <c r="AR513" i="16"/>
  <c r="AX512" i="16"/>
  <c r="AU512" i="16"/>
  <c r="AR512" i="16"/>
  <c r="AX511" i="16"/>
  <c r="AU511" i="16"/>
  <c r="AR511" i="16"/>
  <c r="AX510" i="16"/>
  <c r="AU510" i="16"/>
  <c r="AR510" i="16"/>
  <c r="AX509" i="16"/>
  <c r="AU509" i="16"/>
  <c r="AR509" i="16"/>
  <c r="AX508" i="16"/>
  <c r="AU508" i="16"/>
  <c r="AR508" i="16"/>
  <c r="AX507" i="16"/>
  <c r="AU507" i="16"/>
  <c r="AR507" i="16"/>
  <c r="AX506" i="16"/>
  <c r="AU506" i="16"/>
  <c r="AR506" i="16"/>
  <c r="AX505" i="16"/>
  <c r="AU505" i="16"/>
  <c r="AR505" i="16"/>
  <c r="AX504" i="16"/>
  <c r="AU504" i="16"/>
  <c r="AR504" i="16"/>
  <c r="AX503" i="16"/>
  <c r="AU503" i="16"/>
  <c r="AR503" i="16"/>
  <c r="AX502" i="16"/>
  <c r="AU502" i="16"/>
  <c r="AR502" i="16"/>
  <c r="AX501" i="16"/>
  <c r="AU501" i="16"/>
  <c r="AR501" i="16"/>
  <c r="AX500" i="16"/>
  <c r="AU500" i="16"/>
  <c r="AR500" i="16"/>
  <c r="AX499" i="16"/>
  <c r="AU499" i="16"/>
  <c r="AR499" i="16"/>
  <c r="AX498" i="16"/>
  <c r="AU498" i="16"/>
  <c r="AR498" i="16"/>
  <c r="AX497" i="16"/>
  <c r="AU497" i="16"/>
  <c r="AR497" i="16"/>
  <c r="AX496" i="16"/>
  <c r="AU496" i="16"/>
  <c r="AR496" i="16"/>
  <c r="AX495" i="16"/>
  <c r="AU495" i="16"/>
  <c r="AR495" i="16"/>
  <c r="AX494" i="16"/>
  <c r="AU494" i="16"/>
  <c r="AR494" i="16"/>
  <c r="AX493" i="16"/>
  <c r="AU493" i="16"/>
  <c r="AR493" i="16"/>
  <c r="AX492" i="16"/>
  <c r="AU492" i="16"/>
  <c r="AR492" i="16"/>
  <c r="AX491" i="16"/>
  <c r="AU491" i="16"/>
  <c r="AR491" i="16"/>
  <c r="AX490" i="16"/>
  <c r="AU490" i="16"/>
  <c r="AR490" i="16"/>
  <c r="AX489" i="16"/>
  <c r="AU489" i="16"/>
  <c r="AR489" i="16"/>
  <c r="AX488" i="16"/>
  <c r="AU488" i="16"/>
  <c r="AR488" i="16"/>
  <c r="AX487" i="16"/>
  <c r="AU487" i="16"/>
  <c r="AR487" i="16"/>
  <c r="AX486" i="16"/>
  <c r="AU486" i="16"/>
  <c r="AR486" i="16"/>
  <c r="AX485" i="16"/>
  <c r="AU485" i="16"/>
  <c r="AR485" i="16"/>
  <c r="AX484" i="16"/>
  <c r="AU484" i="16"/>
  <c r="AR484" i="16"/>
  <c r="AX483" i="16"/>
  <c r="AU483" i="16"/>
  <c r="AR483" i="16"/>
  <c r="AX482" i="16"/>
  <c r="AU482" i="16"/>
  <c r="AR482" i="16"/>
  <c r="AX481" i="16"/>
  <c r="AU481" i="16"/>
  <c r="AR481" i="16"/>
  <c r="AX480" i="16"/>
  <c r="AU480" i="16"/>
  <c r="AR480" i="16"/>
  <c r="AX479" i="16"/>
  <c r="AU479" i="16"/>
  <c r="AR479" i="16"/>
  <c r="AX478" i="16"/>
  <c r="AU478" i="16"/>
  <c r="AR478" i="16"/>
  <c r="AX477" i="16"/>
  <c r="AU477" i="16"/>
  <c r="AR477" i="16"/>
  <c r="AX476" i="16"/>
  <c r="AU476" i="16"/>
  <c r="AR476" i="16"/>
  <c r="AX475" i="16"/>
  <c r="AU475" i="16"/>
  <c r="AR475" i="16"/>
  <c r="AX474" i="16"/>
  <c r="AU474" i="16"/>
  <c r="AR474" i="16"/>
  <c r="AX473" i="16"/>
  <c r="AU473" i="16"/>
  <c r="AR473" i="16"/>
  <c r="AX472" i="16"/>
  <c r="AU472" i="16"/>
  <c r="AR472" i="16"/>
  <c r="AX471" i="16"/>
  <c r="AU471" i="16"/>
  <c r="AR471" i="16"/>
  <c r="AX470" i="16"/>
  <c r="AU470" i="16"/>
  <c r="AR470" i="16"/>
  <c r="AX469" i="16"/>
  <c r="AU469" i="16"/>
  <c r="AR469" i="16"/>
  <c r="AX468" i="16"/>
  <c r="AU468" i="16"/>
  <c r="AR468" i="16"/>
  <c r="AX467" i="16"/>
  <c r="AU467" i="16"/>
  <c r="AR467" i="16"/>
  <c r="AX466" i="16"/>
  <c r="AU466" i="16"/>
  <c r="AR466" i="16"/>
  <c r="AX465" i="16"/>
  <c r="AU465" i="16"/>
  <c r="AR465" i="16"/>
  <c r="AX464" i="16"/>
  <c r="AU464" i="16"/>
  <c r="AR464" i="16"/>
  <c r="AX463" i="16"/>
  <c r="AU463" i="16"/>
  <c r="AR463" i="16"/>
  <c r="AX462" i="16"/>
  <c r="AU462" i="16"/>
  <c r="AR462" i="16"/>
  <c r="AX461" i="16"/>
  <c r="AU461" i="16"/>
  <c r="AR461" i="16"/>
  <c r="AX460" i="16"/>
  <c r="AU460" i="16"/>
  <c r="AR460" i="16"/>
  <c r="AX459" i="16"/>
  <c r="AU459" i="16"/>
  <c r="AR459" i="16"/>
  <c r="AX458" i="16"/>
  <c r="AU458" i="16"/>
  <c r="AR458" i="16"/>
  <c r="AX457" i="16"/>
  <c r="AU457" i="16"/>
  <c r="AR457" i="16"/>
  <c r="AX456" i="16"/>
  <c r="AU456" i="16"/>
  <c r="AR456" i="16"/>
  <c r="AX455" i="16"/>
  <c r="AU455" i="16"/>
  <c r="AR455" i="16"/>
  <c r="AX454" i="16"/>
  <c r="AU454" i="16"/>
  <c r="AR454" i="16"/>
  <c r="AX453" i="16"/>
  <c r="AU453" i="16"/>
  <c r="AR453" i="16"/>
  <c r="AX452" i="16"/>
  <c r="AU452" i="16"/>
  <c r="AR452" i="16"/>
  <c r="AX451" i="16"/>
  <c r="AU451" i="16"/>
  <c r="AR451" i="16"/>
  <c r="AX450" i="16"/>
  <c r="AU450" i="16"/>
  <c r="AR450" i="16"/>
  <c r="AX449" i="16"/>
  <c r="AU449" i="16"/>
  <c r="AR449" i="16"/>
  <c r="AX448" i="16"/>
  <c r="AU448" i="16"/>
  <c r="AR448" i="16"/>
  <c r="AX447" i="16"/>
  <c r="AU447" i="16"/>
  <c r="AR447" i="16"/>
  <c r="AX446" i="16"/>
  <c r="AU446" i="16"/>
  <c r="AR446" i="16"/>
  <c r="AX445" i="16"/>
  <c r="AU445" i="16"/>
  <c r="AR445" i="16"/>
  <c r="AX444" i="16"/>
  <c r="AU444" i="16"/>
  <c r="AR444" i="16"/>
  <c r="AX443" i="16"/>
  <c r="AU443" i="16"/>
  <c r="AR443" i="16"/>
  <c r="AX442" i="16"/>
  <c r="AU442" i="16"/>
  <c r="AR442" i="16"/>
  <c r="AX441" i="16"/>
  <c r="AU441" i="16"/>
  <c r="AR441" i="16"/>
  <c r="AX440" i="16"/>
  <c r="AU440" i="16"/>
  <c r="AR440" i="16"/>
  <c r="AX439" i="16"/>
  <c r="AU439" i="16"/>
  <c r="AR439" i="16"/>
  <c r="AX438" i="16"/>
  <c r="AU438" i="16"/>
  <c r="AR438" i="16"/>
  <c r="AX437" i="16"/>
  <c r="AU437" i="16"/>
  <c r="AR437" i="16"/>
  <c r="AX436" i="16"/>
  <c r="AU436" i="16"/>
  <c r="AR436" i="16"/>
  <c r="AX435" i="16"/>
  <c r="AU435" i="16"/>
  <c r="AR435" i="16"/>
  <c r="AX434" i="16"/>
  <c r="AU434" i="16"/>
  <c r="AR434" i="16"/>
  <c r="AX433" i="16"/>
  <c r="AU433" i="16"/>
  <c r="AR433" i="16"/>
  <c r="AX432" i="16"/>
  <c r="AU432" i="16"/>
  <c r="AR432" i="16"/>
  <c r="AX431" i="16"/>
  <c r="AU431" i="16"/>
  <c r="AR431" i="16"/>
  <c r="AX430" i="16"/>
  <c r="AU430" i="16"/>
  <c r="AR430" i="16"/>
  <c r="AX429" i="16"/>
  <c r="AU429" i="16"/>
  <c r="AR429" i="16"/>
  <c r="AX428" i="16"/>
  <c r="AU428" i="16"/>
  <c r="AR428" i="16"/>
  <c r="AX427" i="16"/>
  <c r="AU427" i="16"/>
  <c r="AR427" i="16"/>
  <c r="AX426" i="16"/>
  <c r="AU426" i="16"/>
  <c r="AR426" i="16"/>
  <c r="AX425" i="16"/>
  <c r="AU425" i="16"/>
  <c r="AR425" i="16"/>
  <c r="AX424" i="16"/>
  <c r="AU424" i="16"/>
  <c r="AR424" i="16"/>
  <c r="AX423" i="16"/>
  <c r="AU423" i="16"/>
  <c r="AR423" i="16"/>
  <c r="AX422" i="16"/>
  <c r="AU422" i="16"/>
  <c r="AR422" i="16"/>
  <c r="AX421" i="16"/>
  <c r="AU421" i="16"/>
  <c r="AR421" i="16"/>
  <c r="AX420" i="16"/>
  <c r="AU420" i="16"/>
  <c r="AR420" i="16"/>
  <c r="AX419" i="16"/>
  <c r="AU419" i="16"/>
  <c r="AR419" i="16"/>
  <c r="AX418" i="16"/>
  <c r="AU418" i="16"/>
  <c r="AR418" i="16"/>
  <c r="AX417" i="16"/>
  <c r="AU417" i="16"/>
  <c r="AR417" i="16"/>
  <c r="AX416" i="16"/>
  <c r="AU416" i="16"/>
  <c r="AR416" i="16"/>
  <c r="AX415" i="16"/>
  <c r="AU415" i="16"/>
  <c r="AR415" i="16"/>
  <c r="AX414" i="16"/>
  <c r="AU414" i="16"/>
  <c r="AR414" i="16"/>
  <c r="AX413" i="16"/>
  <c r="AU413" i="16"/>
  <c r="AR413" i="16"/>
  <c r="AX412" i="16"/>
  <c r="AU412" i="16"/>
  <c r="AR412" i="16"/>
  <c r="AX411" i="16"/>
  <c r="AU411" i="16"/>
  <c r="AR411" i="16"/>
  <c r="AX410" i="16"/>
  <c r="AU410" i="16"/>
  <c r="AR410" i="16"/>
  <c r="AX409" i="16"/>
  <c r="AU409" i="16"/>
  <c r="AR409" i="16"/>
  <c r="AX408" i="16"/>
  <c r="AU408" i="16"/>
  <c r="AR408" i="16"/>
  <c r="AX407" i="16"/>
  <c r="AU407" i="16"/>
  <c r="AR407" i="16"/>
  <c r="AX406" i="16"/>
  <c r="AU406" i="16"/>
  <c r="AR406" i="16"/>
  <c r="AX405" i="16"/>
  <c r="AU405" i="16"/>
  <c r="AR405" i="16"/>
  <c r="AX404" i="16"/>
  <c r="AU404" i="16"/>
  <c r="AR404" i="16"/>
  <c r="AX403" i="16"/>
  <c r="AU403" i="16"/>
  <c r="AR403" i="16"/>
  <c r="AX402" i="16"/>
  <c r="AU402" i="16"/>
  <c r="AR402" i="16"/>
  <c r="AX401" i="16"/>
  <c r="AU401" i="16"/>
  <c r="AR401" i="16"/>
  <c r="AX400" i="16"/>
  <c r="AU400" i="16"/>
  <c r="AR400" i="16"/>
  <c r="AX399" i="16"/>
  <c r="AU399" i="16"/>
  <c r="AR399" i="16"/>
  <c r="AX398" i="16"/>
  <c r="AU398" i="16"/>
  <c r="AR398" i="16"/>
  <c r="AX397" i="16"/>
  <c r="AU397" i="16"/>
  <c r="AR397" i="16"/>
  <c r="AX396" i="16"/>
  <c r="AU396" i="16"/>
  <c r="AR396" i="16"/>
  <c r="AX395" i="16"/>
  <c r="AU395" i="16"/>
  <c r="AR395" i="16"/>
  <c r="AX394" i="16"/>
  <c r="AU394" i="16"/>
  <c r="AR394" i="16"/>
  <c r="AX393" i="16"/>
  <c r="AU393" i="16"/>
  <c r="AR393" i="16"/>
  <c r="AX392" i="16"/>
  <c r="AU392" i="16"/>
  <c r="AR392" i="16"/>
  <c r="AX391" i="16"/>
  <c r="AU391" i="16"/>
  <c r="AR391" i="16"/>
  <c r="AX390" i="16"/>
  <c r="AU390" i="16"/>
  <c r="AR390" i="16"/>
  <c r="AX389" i="16"/>
  <c r="AU389" i="16"/>
  <c r="AR389" i="16"/>
  <c r="AX388" i="16"/>
  <c r="AU388" i="16"/>
  <c r="AR388" i="16"/>
  <c r="AX387" i="16"/>
  <c r="AU387" i="16"/>
  <c r="AR387" i="16"/>
  <c r="AX386" i="16"/>
  <c r="AU386" i="16"/>
  <c r="AR386" i="16"/>
  <c r="AX385" i="16"/>
  <c r="AU385" i="16"/>
  <c r="AR385" i="16"/>
  <c r="AX384" i="16"/>
  <c r="AU384" i="16"/>
  <c r="AR384" i="16"/>
  <c r="AX383" i="16"/>
  <c r="AU383" i="16"/>
  <c r="AR383" i="16"/>
  <c r="AX382" i="16"/>
  <c r="AU382" i="16"/>
  <c r="AR382" i="16"/>
  <c r="AX381" i="16"/>
  <c r="AU381" i="16"/>
  <c r="AR381" i="16"/>
  <c r="AX380" i="16"/>
  <c r="AU380" i="16"/>
  <c r="AR380" i="16"/>
  <c r="AX379" i="16"/>
  <c r="AU379" i="16"/>
  <c r="AR379" i="16"/>
  <c r="AX378" i="16"/>
  <c r="AU378" i="16"/>
  <c r="AR378" i="16"/>
  <c r="AX377" i="16"/>
  <c r="AU377" i="16"/>
  <c r="AR377" i="16"/>
  <c r="AX376" i="16"/>
  <c r="AU376" i="16"/>
  <c r="AR376" i="16"/>
  <c r="AX375" i="16"/>
  <c r="AU375" i="16"/>
  <c r="AR375" i="16"/>
  <c r="AX374" i="16"/>
  <c r="AU374" i="16"/>
  <c r="AR374" i="16"/>
  <c r="AX373" i="16"/>
  <c r="AU373" i="16"/>
  <c r="AR373" i="16"/>
  <c r="AX372" i="16"/>
  <c r="AU372" i="16"/>
  <c r="AR372" i="16"/>
  <c r="AX371" i="16"/>
  <c r="AU371" i="16"/>
  <c r="AR371" i="16"/>
  <c r="AX370" i="16"/>
  <c r="AU370" i="16"/>
  <c r="AR370" i="16"/>
  <c r="AX369" i="16"/>
  <c r="AU369" i="16"/>
  <c r="AR369" i="16"/>
  <c r="AX368" i="16"/>
  <c r="AU368" i="16"/>
  <c r="AR368" i="16"/>
  <c r="AX367" i="16"/>
  <c r="AU367" i="16"/>
  <c r="AR367" i="16"/>
  <c r="AX366" i="16"/>
  <c r="AU366" i="16"/>
  <c r="AR366" i="16"/>
  <c r="AX365" i="16"/>
  <c r="AU365" i="16"/>
  <c r="AR365" i="16"/>
  <c r="AX364" i="16"/>
  <c r="AU364" i="16"/>
  <c r="AR364" i="16"/>
  <c r="AX363" i="16"/>
  <c r="AU363" i="16"/>
  <c r="AR363" i="16"/>
  <c r="AX362" i="16"/>
  <c r="AU362" i="16"/>
  <c r="AR362" i="16"/>
  <c r="AX361" i="16"/>
  <c r="AU361" i="16"/>
  <c r="AR361" i="16"/>
  <c r="AX360" i="16"/>
  <c r="AU360" i="16"/>
  <c r="AR360" i="16"/>
  <c r="AX359" i="16"/>
  <c r="AU359" i="16"/>
  <c r="AR359" i="16"/>
  <c r="AX358" i="16"/>
  <c r="AU358" i="16"/>
  <c r="AR358" i="16"/>
  <c r="AX357" i="16"/>
  <c r="AU357" i="16"/>
  <c r="AR357" i="16"/>
  <c r="AX356" i="16"/>
  <c r="AU356" i="16"/>
  <c r="AR356" i="16"/>
  <c r="AX355" i="16"/>
  <c r="AU355" i="16"/>
  <c r="AR355" i="16"/>
  <c r="AX354" i="16"/>
  <c r="AU354" i="16"/>
  <c r="AR354" i="16"/>
  <c r="AX353" i="16"/>
  <c r="AU353" i="16"/>
  <c r="AR353" i="16"/>
  <c r="AX352" i="16"/>
  <c r="AU352" i="16"/>
  <c r="AR352" i="16"/>
  <c r="AX351" i="16"/>
  <c r="AU351" i="16"/>
  <c r="AR351" i="16"/>
  <c r="AX350" i="16"/>
  <c r="AU350" i="16"/>
  <c r="AR350" i="16"/>
  <c r="AX349" i="16"/>
  <c r="AU349" i="16"/>
  <c r="AR349" i="16"/>
  <c r="AX348" i="16"/>
  <c r="AU348" i="16"/>
  <c r="AR348" i="16"/>
  <c r="AX347" i="16"/>
  <c r="AU347" i="16"/>
  <c r="AR347" i="16"/>
  <c r="AX346" i="16"/>
  <c r="AU346" i="16"/>
  <c r="AR346" i="16"/>
  <c r="AX345" i="16"/>
  <c r="AU345" i="16"/>
  <c r="AR345" i="16"/>
  <c r="AX344" i="16"/>
  <c r="AU344" i="16"/>
  <c r="AR344" i="16"/>
  <c r="AX343" i="16"/>
  <c r="AU343" i="16"/>
  <c r="AR343" i="16"/>
  <c r="AX342" i="16"/>
  <c r="AU342" i="16"/>
  <c r="AR342" i="16"/>
  <c r="AX341" i="16"/>
  <c r="AU341" i="16"/>
  <c r="AR341" i="16"/>
  <c r="AX340" i="16"/>
  <c r="AU340" i="16"/>
  <c r="AR340" i="16"/>
  <c r="AX339" i="16"/>
  <c r="AU339" i="16"/>
  <c r="AR339" i="16"/>
  <c r="AX338" i="16"/>
  <c r="AU338" i="16"/>
  <c r="AR338" i="16"/>
  <c r="AX337" i="16"/>
  <c r="AU337" i="16"/>
  <c r="AR337" i="16"/>
  <c r="AX336" i="16"/>
  <c r="AU336" i="16"/>
  <c r="AR336" i="16"/>
  <c r="AX335" i="16"/>
  <c r="AU335" i="16"/>
  <c r="AR335" i="16"/>
  <c r="AX334" i="16"/>
  <c r="AU334" i="16"/>
  <c r="AR334" i="16"/>
  <c r="AX333" i="16"/>
  <c r="AU333" i="16"/>
  <c r="AR333" i="16"/>
  <c r="AX332" i="16"/>
  <c r="AU332" i="16"/>
  <c r="AR332" i="16"/>
  <c r="AX331" i="16"/>
  <c r="AU331" i="16"/>
  <c r="AR331" i="16"/>
  <c r="AX330" i="16"/>
  <c r="AU330" i="16"/>
  <c r="AR330" i="16"/>
  <c r="AX329" i="16"/>
  <c r="AU329" i="16"/>
  <c r="AR329" i="16"/>
  <c r="AX328" i="16"/>
  <c r="AU328" i="16"/>
  <c r="AR328" i="16"/>
  <c r="AX327" i="16"/>
  <c r="AU327" i="16"/>
  <c r="AR327" i="16"/>
  <c r="AX326" i="16"/>
  <c r="AU326" i="16"/>
  <c r="AR326" i="16"/>
  <c r="AX325" i="16"/>
  <c r="AU325" i="16"/>
  <c r="AR325" i="16"/>
  <c r="AX324" i="16"/>
  <c r="AU324" i="16"/>
  <c r="AR324" i="16"/>
  <c r="AX323" i="16"/>
  <c r="AU323" i="16"/>
  <c r="AR323" i="16"/>
  <c r="AX322" i="16"/>
  <c r="AU322" i="16"/>
  <c r="AR322" i="16"/>
  <c r="AX321" i="16"/>
  <c r="AU321" i="16"/>
  <c r="AR321" i="16"/>
  <c r="AX320" i="16"/>
  <c r="AU320" i="16"/>
  <c r="AR320" i="16"/>
  <c r="AX319" i="16"/>
  <c r="AU319" i="16"/>
  <c r="AR319" i="16"/>
  <c r="AX318" i="16"/>
  <c r="AU318" i="16"/>
  <c r="AR318" i="16"/>
  <c r="AX317" i="16"/>
  <c r="AU317" i="16"/>
  <c r="AR317" i="16"/>
  <c r="AX316" i="16"/>
  <c r="AU316" i="16"/>
  <c r="AR316" i="16"/>
  <c r="AX315" i="16"/>
  <c r="AU315" i="16"/>
  <c r="AR315" i="16"/>
  <c r="AX314" i="16"/>
  <c r="AU314" i="16"/>
  <c r="AR314" i="16"/>
  <c r="AX313" i="16"/>
  <c r="AU313" i="16"/>
  <c r="AR313" i="16"/>
  <c r="AX312" i="16"/>
  <c r="AU312" i="16"/>
  <c r="AR312" i="16"/>
  <c r="AX311" i="16"/>
  <c r="AU311" i="16"/>
  <c r="AR311" i="16"/>
  <c r="AX310" i="16"/>
  <c r="AU310" i="16"/>
  <c r="AR310" i="16"/>
  <c r="AX309" i="16"/>
  <c r="AU309" i="16"/>
  <c r="AR309" i="16"/>
  <c r="AX308" i="16"/>
  <c r="AU308" i="16"/>
  <c r="AR308" i="16"/>
  <c r="AX307" i="16"/>
  <c r="AU307" i="16"/>
  <c r="AR307" i="16"/>
  <c r="AX306" i="16"/>
  <c r="AU306" i="16"/>
  <c r="AR306" i="16"/>
  <c r="AX305" i="16"/>
  <c r="AU305" i="16"/>
  <c r="AR305" i="16"/>
  <c r="AX304" i="16"/>
  <c r="AU304" i="16"/>
  <c r="AR304" i="16"/>
  <c r="AX303" i="16"/>
  <c r="AU303" i="16"/>
  <c r="AR303" i="16"/>
  <c r="AX302" i="16"/>
  <c r="AU302" i="16"/>
  <c r="AR302" i="16"/>
  <c r="AX301" i="16"/>
  <c r="AU301" i="16"/>
  <c r="AR301" i="16"/>
  <c r="AX300" i="16"/>
  <c r="AU300" i="16"/>
  <c r="AR300" i="16"/>
  <c r="AX299" i="16"/>
  <c r="AU299" i="16"/>
  <c r="AR299" i="16"/>
  <c r="AX298" i="16"/>
  <c r="AU298" i="16"/>
  <c r="AR298" i="16"/>
  <c r="AX297" i="16"/>
  <c r="AU297" i="16"/>
  <c r="AR297" i="16"/>
  <c r="AX296" i="16"/>
  <c r="AU296" i="16"/>
  <c r="AR296" i="16"/>
  <c r="AX295" i="16"/>
  <c r="AU295" i="16"/>
  <c r="AR295" i="16"/>
  <c r="AX294" i="16"/>
  <c r="AU294" i="16"/>
  <c r="AR294" i="16"/>
  <c r="AX293" i="16"/>
  <c r="AU293" i="16"/>
  <c r="AR293" i="16"/>
  <c r="AX292" i="16"/>
  <c r="AU292" i="16"/>
  <c r="AR292" i="16"/>
  <c r="AX291" i="16"/>
  <c r="AU291" i="16"/>
  <c r="AR291" i="16"/>
  <c r="AX290" i="16"/>
  <c r="AU290" i="16"/>
  <c r="AR290" i="16"/>
  <c r="AX289" i="16"/>
  <c r="AU289" i="16"/>
  <c r="AR289" i="16"/>
  <c r="AX288" i="16"/>
  <c r="AU288" i="16"/>
  <c r="AR288" i="16"/>
  <c r="AX287" i="16"/>
  <c r="AU287" i="16"/>
  <c r="AR287" i="16"/>
  <c r="AX286" i="16"/>
  <c r="AU286" i="16"/>
  <c r="AR286" i="16"/>
  <c r="AX285" i="16"/>
  <c r="AU285" i="16"/>
  <c r="AR285" i="16"/>
  <c r="AX284" i="16"/>
  <c r="AU284" i="16"/>
  <c r="AR284" i="16"/>
  <c r="AX283" i="16"/>
  <c r="AU283" i="16"/>
  <c r="AR283" i="16"/>
  <c r="AX282" i="16"/>
  <c r="AU282" i="16"/>
  <c r="AR282" i="16"/>
  <c r="AX281" i="16"/>
  <c r="AU281" i="16"/>
  <c r="AR281" i="16"/>
  <c r="AX280" i="16"/>
  <c r="AU280" i="16"/>
  <c r="AR280" i="16"/>
  <c r="AX279" i="16"/>
  <c r="AU279" i="16"/>
  <c r="AR279" i="16"/>
  <c r="AX278" i="16"/>
  <c r="AU278" i="16"/>
  <c r="AR278" i="16"/>
  <c r="AX277" i="16"/>
  <c r="AU277" i="16"/>
  <c r="AR277" i="16"/>
  <c r="AX276" i="16"/>
  <c r="AU276" i="16"/>
  <c r="AR276" i="16"/>
  <c r="AX275" i="16"/>
  <c r="AU275" i="16"/>
  <c r="AR275" i="16"/>
  <c r="AX274" i="16"/>
  <c r="AU274" i="16"/>
  <c r="AR274" i="16"/>
  <c r="AX273" i="16"/>
  <c r="AU273" i="16"/>
  <c r="AR273" i="16"/>
  <c r="AX272" i="16"/>
  <c r="AU272" i="16"/>
  <c r="AR272" i="16"/>
  <c r="AX271" i="16"/>
  <c r="AU271" i="16"/>
  <c r="AR271" i="16"/>
  <c r="AX270" i="16"/>
  <c r="AU270" i="16"/>
  <c r="AR270" i="16"/>
  <c r="AX269" i="16"/>
  <c r="AU269" i="16"/>
  <c r="AR269" i="16"/>
  <c r="AX268" i="16"/>
  <c r="AU268" i="16"/>
  <c r="AR268" i="16"/>
  <c r="AX267" i="16"/>
  <c r="AU267" i="16"/>
  <c r="AR267" i="16"/>
  <c r="AX266" i="16"/>
  <c r="AU266" i="16"/>
  <c r="AR266" i="16"/>
  <c r="AX265" i="16"/>
  <c r="AU265" i="16"/>
  <c r="AR265" i="16"/>
  <c r="AX264" i="16"/>
  <c r="AU264" i="16"/>
  <c r="AR264" i="16"/>
  <c r="AX263" i="16"/>
  <c r="AU263" i="16"/>
  <c r="AR263" i="16"/>
  <c r="AX262" i="16"/>
  <c r="AU262" i="16"/>
  <c r="AR262" i="16"/>
  <c r="AX261" i="16"/>
  <c r="AU261" i="16"/>
  <c r="AR261" i="16"/>
  <c r="AX260" i="16"/>
  <c r="AU260" i="16"/>
  <c r="AR260" i="16"/>
  <c r="AX259" i="16"/>
  <c r="AU259" i="16"/>
  <c r="AR259" i="16"/>
  <c r="AX258" i="16"/>
  <c r="AU258" i="16"/>
  <c r="AR258" i="16"/>
  <c r="AX257" i="16"/>
  <c r="AU257" i="16"/>
  <c r="AR257" i="16"/>
  <c r="AX256" i="16"/>
  <c r="AU256" i="16"/>
  <c r="AR256" i="16"/>
  <c r="AX255" i="16"/>
  <c r="AU255" i="16"/>
  <c r="AR255" i="16"/>
  <c r="AX254" i="16"/>
  <c r="AU254" i="16"/>
  <c r="AR254" i="16"/>
  <c r="AX253" i="16"/>
  <c r="AU253" i="16"/>
  <c r="AR253" i="16"/>
  <c r="AX252" i="16"/>
  <c r="AU252" i="16"/>
  <c r="AR252" i="16"/>
  <c r="AX251" i="16"/>
  <c r="AU251" i="16"/>
  <c r="AR251" i="16"/>
  <c r="AX250" i="16"/>
  <c r="AU250" i="16"/>
  <c r="AR250" i="16"/>
  <c r="AX249" i="16"/>
  <c r="AU249" i="16"/>
  <c r="AR249" i="16"/>
  <c r="AX248" i="16"/>
  <c r="AU248" i="16"/>
  <c r="AR248" i="16"/>
  <c r="AX247" i="16"/>
  <c r="AU247" i="16"/>
  <c r="AR247" i="16"/>
  <c r="AX246" i="16"/>
  <c r="AU246" i="16"/>
  <c r="AR246" i="16"/>
  <c r="AX245" i="16"/>
  <c r="AU245" i="16"/>
  <c r="AR245" i="16"/>
  <c r="AX244" i="16"/>
  <c r="AU244" i="16"/>
  <c r="AR244" i="16"/>
  <c r="AX243" i="16"/>
  <c r="AU243" i="16"/>
  <c r="AR243" i="16"/>
  <c r="AX242" i="16"/>
  <c r="AU242" i="16"/>
  <c r="AR242" i="16"/>
  <c r="AX241" i="16"/>
  <c r="AU241" i="16"/>
  <c r="AR241" i="16"/>
  <c r="AX240" i="16"/>
  <c r="AU240" i="16"/>
  <c r="AR240" i="16"/>
  <c r="AX239" i="16"/>
  <c r="AU239" i="16"/>
  <c r="AR239" i="16"/>
  <c r="AX238" i="16"/>
  <c r="AU238" i="16"/>
  <c r="AR238" i="16"/>
  <c r="AX237" i="16"/>
  <c r="AU237" i="16"/>
  <c r="AR237" i="16"/>
  <c r="AX236" i="16"/>
  <c r="AU236" i="16"/>
  <c r="AR236" i="16"/>
  <c r="AX235" i="16"/>
  <c r="AU235" i="16"/>
  <c r="AR235" i="16"/>
  <c r="AX234" i="16"/>
  <c r="AU234" i="16"/>
  <c r="AR234" i="16"/>
  <c r="AX233" i="16"/>
  <c r="AU233" i="16"/>
  <c r="AR233" i="16"/>
  <c r="AX232" i="16"/>
  <c r="AU232" i="16"/>
  <c r="AR232" i="16"/>
  <c r="AX231" i="16"/>
  <c r="AU231" i="16"/>
  <c r="AR231" i="16"/>
  <c r="AX230" i="16"/>
  <c r="AU230" i="16"/>
  <c r="AR230" i="16"/>
  <c r="AX229" i="16"/>
  <c r="AU229" i="16"/>
  <c r="AR229" i="16"/>
  <c r="AX228" i="16"/>
  <c r="AU228" i="16"/>
  <c r="AR228" i="16"/>
  <c r="AX227" i="16"/>
  <c r="AU227" i="16"/>
  <c r="AR227" i="16"/>
  <c r="AX226" i="16"/>
  <c r="AU226" i="16"/>
  <c r="AR226" i="16"/>
  <c r="AX225" i="16"/>
  <c r="AU225" i="16"/>
  <c r="AR225" i="16"/>
  <c r="AX224" i="16"/>
  <c r="AU224" i="16"/>
  <c r="AR224" i="16"/>
  <c r="AX223" i="16"/>
  <c r="AU223" i="16"/>
  <c r="AR223" i="16"/>
  <c r="AX222" i="16"/>
  <c r="AU222" i="16"/>
  <c r="AR222" i="16"/>
  <c r="AX221" i="16"/>
  <c r="AU221" i="16"/>
  <c r="AR221" i="16"/>
  <c r="AX220" i="16"/>
  <c r="AU220" i="16"/>
  <c r="AR220" i="16"/>
  <c r="AX219" i="16"/>
  <c r="AU219" i="16"/>
  <c r="AR219" i="16"/>
  <c r="AX218" i="16"/>
  <c r="AU218" i="16"/>
  <c r="AR218" i="16"/>
  <c r="AX217" i="16"/>
  <c r="AU217" i="16"/>
  <c r="AR217" i="16"/>
  <c r="AX216" i="16"/>
  <c r="AU216" i="16"/>
  <c r="AR216" i="16"/>
  <c r="AX215" i="16"/>
  <c r="AU215" i="16"/>
  <c r="AR215" i="16"/>
  <c r="AX214" i="16"/>
  <c r="AU214" i="16"/>
  <c r="AR214" i="16"/>
  <c r="AX213" i="16"/>
  <c r="AU213" i="16"/>
  <c r="AR213" i="16"/>
  <c r="AX212" i="16"/>
  <c r="AU212" i="16"/>
  <c r="AR212" i="16"/>
  <c r="AX211" i="16"/>
  <c r="AU211" i="16"/>
  <c r="AR211" i="16"/>
  <c r="AX210" i="16"/>
  <c r="AU210" i="16"/>
  <c r="AR210" i="16"/>
  <c r="AX209" i="16"/>
  <c r="AU209" i="16"/>
  <c r="AR209" i="16"/>
  <c r="AX208" i="16"/>
  <c r="AU208" i="16"/>
  <c r="AR208" i="16"/>
  <c r="AX207" i="16"/>
  <c r="AU207" i="16"/>
  <c r="AR207" i="16"/>
  <c r="AX206" i="16"/>
  <c r="AU206" i="16"/>
  <c r="AR206" i="16"/>
  <c r="AX205" i="16"/>
  <c r="AU205" i="16"/>
  <c r="AR205" i="16"/>
  <c r="AX204" i="16"/>
  <c r="AU204" i="16"/>
  <c r="AR204" i="16"/>
  <c r="AX203" i="16"/>
  <c r="AU203" i="16"/>
  <c r="AR203" i="16"/>
  <c r="AX202" i="16"/>
  <c r="AU202" i="16"/>
  <c r="AR202" i="16"/>
  <c r="AX201" i="16"/>
  <c r="AU201" i="16"/>
  <c r="AR201" i="16"/>
  <c r="AX200" i="16"/>
  <c r="AU200" i="16"/>
  <c r="AR200" i="16"/>
  <c r="AX199" i="16"/>
  <c r="AU199" i="16"/>
  <c r="AR199" i="16"/>
  <c r="AX198" i="16"/>
  <c r="AU198" i="16"/>
  <c r="AR198" i="16"/>
  <c r="AX197" i="16"/>
  <c r="AU197" i="16"/>
  <c r="AR197" i="16"/>
  <c r="AX196" i="16"/>
  <c r="AU196" i="16"/>
  <c r="AR196" i="16"/>
  <c r="AX195" i="16"/>
  <c r="AU195" i="16"/>
  <c r="AR195" i="16"/>
  <c r="AX194" i="16"/>
  <c r="AU194" i="16"/>
  <c r="AR194" i="16"/>
  <c r="AX193" i="16"/>
  <c r="AU193" i="16"/>
  <c r="AR193" i="16"/>
  <c r="AX192" i="16"/>
  <c r="AU192" i="16"/>
  <c r="AR192" i="16"/>
  <c r="AX191" i="16"/>
  <c r="AU191" i="16"/>
  <c r="AR191" i="16"/>
  <c r="AX190" i="16"/>
  <c r="AU190" i="16"/>
  <c r="AR190" i="16"/>
  <c r="AX189" i="16"/>
  <c r="AU189" i="16"/>
  <c r="AR189" i="16"/>
  <c r="AX188" i="16"/>
  <c r="AU188" i="16"/>
  <c r="AR188" i="16"/>
  <c r="AX187" i="16"/>
  <c r="AU187" i="16"/>
  <c r="AR187" i="16"/>
  <c r="AX186" i="16"/>
  <c r="AU186" i="16"/>
  <c r="AR186" i="16"/>
  <c r="AX185" i="16"/>
  <c r="AU185" i="16"/>
  <c r="AR185" i="16"/>
  <c r="AX184" i="16"/>
  <c r="AU184" i="16"/>
  <c r="AR184" i="16"/>
  <c r="AX183" i="16"/>
  <c r="AU183" i="16"/>
  <c r="AR183" i="16"/>
  <c r="AX182" i="16"/>
  <c r="AU182" i="16"/>
  <c r="AR182" i="16"/>
  <c r="AX181" i="16"/>
  <c r="AU181" i="16"/>
  <c r="AR181" i="16"/>
  <c r="AX180" i="16"/>
  <c r="AU180" i="16"/>
  <c r="AR180" i="16"/>
  <c r="AX179" i="16"/>
  <c r="AU179" i="16"/>
  <c r="AR179" i="16"/>
  <c r="AX178" i="16"/>
  <c r="AU178" i="16"/>
  <c r="AR178" i="16"/>
  <c r="AX177" i="16"/>
  <c r="AU177" i="16"/>
  <c r="AR177" i="16"/>
  <c r="AX176" i="16"/>
  <c r="AU176" i="16"/>
  <c r="AR176" i="16"/>
  <c r="AX175" i="16"/>
  <c r="AU175" i="16"/>
  <c r="AR175" i="16"/>
  <c r="AX174" i="16"/>
  <c r="AU174" i="16"/>
  <c r="AR174" i="16"/>
  <c r="AX173" i="16"/>
  <c r="AU173" i="16"/>
  <c r="AR173" i="16"/>
  <c r="AX172" i="16"/>
  <c r="AU172" i="16"/>
  <c r="AR172" i="16"/>
  <c r="AX171" i="16"/>
  <c r="AU171" i="16"/>
  <c r="AR171" i="16"/>
  <c r="AX170" i="16"/>
  <c r="AU170" i="16"/>
  <c r="AR170" i="16"/>
  <c r="AX169" i="16"/>
  <c r="AU169" i="16"/>
  <c r="AR169" i="16"/>
  <c r="AX168" i="16"/>
  <c r="AU168" i="16"/>
  <c r="AR168" i="16"/>
  <c r="AX167" i="16"/>
  <c r="AU167" i="16"/>
  <c r="AR167" i="16"/>
  <c r="AX166" i="16"/>
  <c r="AU166" i="16"/>
  <c r="AR166" i="16"/>
  <c r="AX165" i="16"/>
  <c r="AU165" i="16"/>
  <c r="AR165" i="16"/>
  <c r="AX164" i="16"/>
  <c r="AU164" i="16"/>
  <c r="AR164" i="16"/>
  <c r="AX163" i="16"/>
  <c r="AU163" i="16"/>
  <c r="AR163" i="16"/>
  <c r="AX162" i="16"/>
  <c r="AU162" i="16"/>
  <c r="AR162" i="16"/>
  <c r="AX161" i="16"/>
  <c r="AU161" i="16"/>
  <c r="AR161" i="16"/>
  <c r="AX160" i="16"/>
  <c r="AU160" i="16"/>
  <c r="AR160" i="16"/>
  <c r="AX159" i="16"/>
  <c r="AU159" i="16"/>
  <c r="AR159" i="16"/>
  <c r="AX158" i="16"/>
  <c r="AU158" i="16"/>
  <c r="AR158" i="16"/>
  <c r="AX157" i="16"/>
  <c r="AU157" i="16"/>
  <c r="AR157" i="16"/>
  <c r="AX156" i="16"/>
  <c r="AU156" i="16"/>
  <c r="AR156" i="16"/>
  <c r="AX155" i="16"/>
  <c r="AU155" i="16"/>
  <c r="AR155" i="16"/>
  <c r="AX154" i="16"/>
  <c r="AU154" i="16"/>
  <c r="AR154" i="16"/>
  <c r="AX153" i="16"/>
  <c r="AU153" i="16"/>
  <c r="AR153" i="16"/>
  <c r="AX152" i="16"/>
  <c r="AU152" i="16"/>
  <c r="AR152" i="16"/>
  <c r="AX151" i="16"/>
  <c r="AU151" i="16"/>
  <c r="AR151" i="16"/>
  <c r="AX150" i="16"/>
  <c r="AU150" i="16"/>
  <c r="AR150" i="16"/>
  <c r="AX149" i="16"/>
  <c r="AU149" i="16"/>
  <c r="AR149" i="16"/>
  <c r="AX148" i="16"/>
  <c r="AU148" i="16"/>
  <c r="AR148" i="16"/>
  <c r="AX147" i="16"/>
  <c r="AU147" i="16"/>
  <c r="AR147" i="16"/>
  <c r="AX146" i="16"/>
  <c r="AU146" i="16"/>
  <c r="AR146" i="16"/>
  <c r="AX145" i="16"/>
  <c r="AU145" i="16"/>
  <c r="AR145" i="16"/>
  <c r="AX144" i="16"/>
  <c r="AU144" i="16"/>
  <c r="AR144" i="16"/>
  <c r="AX143" i="16"/>
  <c r="AU143" i="16"/>
  <c r="AR143" i="16"/>
  <c r="AX142" i="16"/>
  <c r="AU142" i="16"/>
  <c r="AR142" i="16"/>
  <c r="AX141" i="16"/>
  <c r="AU141" i="16"/>
  <c r="AR141" i="16"/>
  <c r="AX140" i="16"/>
  <c r="AU140" i="16"/>
  <c r="AR140" i="16"/>
  <c r="AX139" i="16"/>
  <c r="AU139" i="16"/>
  <c r="AR139" i="16"/>
  <c r="AX138" i="16"/>
  <c r="AU138" i="16"/>
  <c r="AR138" i="16"/>
  <c r="AX137" i="16"/>
  <c r="AU137" i="16"/>
  <c r="AR137" i="16"/>
  <c r="AX136" i="16"/>
  <c r="AU136" i="16"/>
  <c r="AR136" i="16"/>
  <c r="AX135" i="16"/>
  <c r="AU135" i="16"/>
  <c r="AR135" i="16"/>
  <c r="AX134" i="16"/>
  <c r="AU134" i="16"/>
  <c r="AR134" i="16"/>
  <c r="AX133" i="16"/>
  <c r="AU133" i="16"/>
  <c r="AR133" i="16"/>
  <c r="AX132" i="16"/>
  <c r="AU132" i="16"/>
  <c r="AR132" i="16"/>
  <c r="AX131" i="16"/>
  <c r="AU131" i="16"/>
  <c r="AR131" i="16"/>
  <c r="AX130" i="16"/>
  <c r="AU130" i="16"/>
  <c r="AR130" i="16"/>
  <c r="AX129" i="16"/>
  <c r="AU129" i="16"/>
  <c r="AR129" i="16"/>
  <c r="AX128" i="16"/>
  <c r="AU128" i="16"/>
  <c r="AR128" i="16"/>
  <c r="AX127" i="16"/>
  <c r="AU127" i="16"/>
  <c r="AR127" i="16"/>
  <c r="AX126" i="16"/>
  <c r="AU126" i="16"/>
  <c r="AR126" i="16"/>
  <c r="AX125" i="16"/>
  <c r="AU125" i="16"/>
  <c r="AR125" i="16"/>
  <c r="AX124" i="16"/>
  <c r="AU124" i="16"/>
  <c r="AR124" i="16"/>
  <c r="AX123" i="16"/>
  <c r="AU123" i="16"/>
  <c r="AR123" i="16"/>
  <c r="AX122" i="16"/>
  <c r="AU122" i="16"/>
  <c r="AR122" i="16"/>
  <c r="AX121" i="16"/>
  <c r="AU121" i="16"/>
  <c r="AR121" i="16"/>
  <c r="AX120" i="16"/>
  <c r="AU120" i="16"/>
  <c r="AR120" i="16"/>
  <c r="AX119" i="16"/>
  <c r="AU119" i="16"/>
  <c r="AR119" i="16"/>
  <c r="AX118" i="16"/>
  <c r="AU118" i="16"/>
  <c r="AR118" i="16"/>
  <c r="AX117" i="16"/>
  <c r="AU117" i="16"/>
  <c r="AR117" i="16"/>
  <c r="AX116" i="16"/>
  <c r="AU116" i="16"/>
  <c r="AR116" i="16"/>
  <c r="AX115" i="16"/>
  <c r="AU115" i="16"/>
  <c r="AR115" i="16"/>
  <c r="AX114" i="16"/>
  <c r="AU114" i="16"/>
  <c r="AR114" i="16"/>
  <c r="AX113" i="16"/>
  <c r="AU113" i="16"/>
  <c r="AR113" i="16"/>
  <c r="AX112" i="16"/>
  <c r="AU112" i="16"/>
  <c r="AR112" i="16"/>
  <c r="AX111" i="16"/>
  <c r="AU111" i="16"/>
  <c r="AR111" i="16"/>
  <c r="AX110" i="16"/>
  <c r="AU110" i="16"/>
  <c r="AR110" i="16"/>
  <c r="AX109" i="16"/>
  <c r="AU109" i="16"/>
  <c r="AR109" i="16"/>
  <c r="AX108" i="16"/>
  <c r="AU108" i="16"/>
  <c r="AR108" i="16"/>
  <c r="AX107" i="16"/>
  <c r="AU107" i="16"/>
  <c r="AR107" i="16"/>
  <c r="AX106" i="16"/>
  <c r="AU106" i="16"/>
  <c r="AR106" i="16"/>
  <c r="AX105" i="16"/>
  <c r="AU105" i="16"/>
  <c r="AR105" i="16"/>
  <c r="AX104" i="16"/>
  <c r="AU104" i="16"/>
  <c r="AR104" i="16"/>
  <c r="AX103" i="16"/>
  <c r="AU103" i="16"/>
  <c r="AR103" i="16"/>
  <c r="AX102" i="16"/>
  <c r="AU102" i="16"/>
  <c r="AR102" i="16"/>
  <c r="AX101" i="16"/>
  <c r="AU101" i="16"/>
  <c r="AR101" i="16"/>
  <c r="AX100" i="16"/>
  <c r="AU100" i="16"/>
  <c r="AR100" i="16"/>
  <c r="AX99" i="16"/>
  <c r="AU99" i="16"/>
  <c r="AR99" i="16"/>
  <c r="AX98" i="16"/>
  <c r="AU98" i="16"/>
  <c r="AR98" i="16"/>
  <c r="AX97" i="16"/>
  <c r="AU97" i="16"/>
  <c r="AR97" i="16"/>
  <c r="AX96" i="16"/>
  <c r="AU96" i="16"/>
  <c r="AR96" i="16"/>
  <c r="AX95" i="16"/>
  <c r="AU95" i="16"/>
  <c r="AR95" i="16"/>
  <c r="AX94" i="16"/>
  <c r="AU94" i="16"/>
  <c r="AR94" i="16"/>
  <c r="AX93" i="16"/>
  <c r="AU93" i="16"/>
  <c r="AR93" i="16"/>
  <c r="AX92" i="16"/>
  <c r="AU92" i="16"/>
  <c r="AR92" i="16"/>
  <c r="AX91" i="16"/>
  <c r="AU91" i="16"/>
  <c r="AR91" i="16"/>
  <c r="AX90" i="16"/>
  <c r="AU90" i="16"/>
  <c r="AR90" i="16"/>
  <c r="AX89" i="16"/>
  <c r="AU89" i="16"/>
  <c r="AR89" i="16"/>
  <c r="AX88" i="16"/>
  <c r="AU88" i="16"/>
  <c r="AR88" i="16"/>
  <c r="AX87" i="16"/>
  <c r="AU87" i="16"/>
  <c r="AR87" i="16"/>
  <c r="AX86" i="16"/>
  <c r="AU86" i="16"/>
  <c r="AR86" i="16"/>
  <c r="AX85" i="16"/>
  <c r="AU85" i="16"/>
  <c r="AR85" i="16"/>
  <c r="AX84" i="16"/>
  <c r="AU84" i="16"/>
  <c r="AR84" i="16"/>
  <c r="AX83" i="16"/>
  <c r="AU83" i="16"/>
  <c r="AR83" i="16"/>
  <c r="AX82" i="16"/>
  <c r="AU82" i="16"/>
  <c r="AR82" i="16"/>
  <c r="AX81" i="16"/>
  <c r="AU81" i="16"/>
  <c r="AR81" i="16"/>
  <c r="AX80" i="16"/>
  <c r="AU80" i="16"/>
  <c r="AR80" i="16"/>
  <c r="AX79" i="16"/>
  <c r="AU79" i="16"/>
  <c r="AR79" i="16"/>
  <c r="AX78" i="16"/>
  <c r="AU78" i="16"/>
  <c r="AR78" i="16"/>
  <c r="AX77" i="16"/>
  <c r="AU77" i="16"/>
  <c r="AR77" i="16"/>
  <c r="AX76" i="16"/>
  <c r="AU76" i="16"/>
  <c r="AR76" i="16"/>
  <c r="AX75" i="16"/>
  <c r="AU75" i="16"/>
  <c r="AR75" i="16"/>
  <c r="AX74" i="16"/>
  <c r="AU74" i="16"/>
  <c r="AR74" i="16"/>
  <c r="AX73" i="16"/>
  <c r="AU73" i="16"/>
  <c r="AR73" i="16"/>
  <c r="AX72" i="16"/>
  <c r="AU72" i="16"/>
  <c r="AR72" i="16"/>
  <c r="AX71" i="16"/>
  <c r="AU71" i="16"/>
  <c r="AR71" i="16"/>
  <c r="AX70" i="16"/>
  <c r="AU70" i="16"/>
  <c r="AR70" i="16"/>
  <c r="AX69" i="16"/>
  <c r="AU69" i="16"/>
  <c r="AR69" i="16"/>
  <c r="AX68" i="16"/>
  <c r="AU68" i="16"/>
  <c r="AR68" i="16"/>
  <c r="AX67" i="16"/>
  <c r="AU67" i="16"/>
  <c r="AR67" i="16"/>
  <c r="AX66" i="16"/>
  <c r="AU66" i="16"/>
  <c r="AR66" i="16"/>
  <c r="AX65" i="16"/>
  <c r="AU65" i="16"/>
  <c r="AR65" i="16"/>
  <c r="AX64" i="16"/>
  <c r="AU64" i="16"/>
  <c r="AR64" i="16"/>
  <c r="AX63" i="16"/>
  <c r="AU63" i="16"/>
  <c r="AR63" i="16"/>
  <c r="AX62" i="16"/>
  <c r="AU62" i="16"/>
  <c r="AR62" i="16"/>
  <c r="AX61" i="16"/>
  <c r="AU61" i="16"/>
  <c r="AR61" i="16"/>
  <c r="AX60" i="16"/>
  <c r="AU60" i="16"/>
  <c r="AR60" i="16"/>
  <c r="AX59" i="16"/>
  <c r="AU59" i="16"/>
  <c r="AR59" i="16"/>
  <c r="AX58" i="16"/>
  <c r="AU58" i="16"/>
  <c r="AR58" i="16"/>
  <c r="AX57" i="16"/>
  <c r="AU57" i="16"/>
  <c r="AR57" i="16"/>
  <c r="AX56" i="16"/>
  <c r="AU56" i="16"/>
  <c r="AR56" i="16"/>
  <c r="AX55" i="16"/>
  <c r="AU55" i="16"/>
  <c r="AR55" i="16"/>
  <c r="AX54" i="16"/>
  <c r="AU54" i="16"/>
  <c r="AR54" i="16"/>
  <c r="AX53" i="16"/>
  <c r="AU53" i="16"/>
  <c r="AR53" i="16"/>
  <c r="AX52" i="16"/>
  <c r="AU52" i="16"/>
  <c r="AR52" i="16"/>
  <c r="BS51" i="16"/>
  <c r="BS52" i="16" s="1"/>
  <c r="BS53" i="16" s="1"/>
  <c r="AX51" i="16"/>
  <c r="AU51" i="16"/>
  <c r="AR51" i="16"/>
  <c r="AX50" i="16"/>
  <c r="AU50" i="16"/>
  <c r="AR50" i="16"/>
  <c r="AX49" i="16"/>
  <c r="AU49" i="16"/>
  <c r="AR49" i="16"/>
  <c r="AX48" i="16"/>
  <c r="AU48" i="16"/>
  <c r="AR48" i="16"/>
  <c r="AX47" i="16"/>
  <c r="AU47" i="16"/>
  <c r="AR47" i="16"/>
  <c r="BR46" i="16"/>
  <c r="AX46" i="16"/>
  <c r="AU46" i="16"/>
  <c r="AR46" i="16"/>
  <c r="M46" i="16"/>
  <c r="AX45" i="16"/>
  <c r="AU45" i="16"/>
  <c r="AR45" i="16"/>
  <c r="AX44" i="16"/>
  <c r="AU44" i="16"/>
  <c r="AR44" i="16"/>
  <c r="AX43" i="16"/>
  <c r="AU43" i="16"/>
  <c r="AR43" i="16"/>
  <c r="AX42" i="16"/>
  <c r="AU42" i="16"/>
  <c r="AR42" i="16"/>
  <c r="AX41" i="16"/>
  <c r="AU41" i="16"/>
  <c r="AR41" i="16"/>
  <c r="AX40" i="16"/>
  <c r="AU40" i="16"/>
  <c r="AR40" i="16"/>
  <c r="AN40" i="16"/>
  <c r="L40" i="16"/>
  <c r="BR39" i="16"/>
  <c r="BR9" i="16" s="1"/>
  <c r="BP39" i="16"/>
  <c r="AX39" i="16"/>
  <c r="AU39" i="16"/>
  <c r="AR39" i="16"/>
  <c r="AN39" i="16"/>
  <c r="Z39" i="16"/>
  <c r="X39" i="16"/>
  <c r="L39" i="16"/>
  <c r="BR38" i="16"/>
  <c r="BO38" i="16"/>
  <c r="AX38" i="16"/>
  <c r="AU38" i="16"/>
  <c r="AR38" i="16"/>
  <c r="BR37" i="16"/>
  <c r="BP37" i="16"/>
  <c r="AX37" i="16"/>
  <c r="AU37" i="16"/>
  <c r="AR37" i="16"/>
  <c r="AX36" i="16"/>
  <c r="AU36" i="16"/>
  <c r="AR36" i="16"/>
  <c r="AX35" i="16"/>
  <c r="AU35" i="16"/>
  <c r="AR35" i="16"/>
  <c r="AX34" i="16"/>
  <c r="AU34" i="16"/>
  <c r="AR34" i="16"/>
  <c r="BR33" i="16"/>
  <c r="AX33" i="16"/>
  <c r="AU33" i="16"/>
  <c r="AR33" i="16"/>
  <c r="AX32" i="16"/>
  <c r="AU32" i="16"/>
  <c r="AR32" i="16"/>
  <c r="AX31" i="16"/>
  <c r="AU31" i="16"/>
  <c r="AR31" i="16"/>
  <c r="AX30" i="16"/>
  <c r="AU30" i="16"/>
  <c r="AR30" i="16"/>
  <c r="AX29" i="16"/>
  <c r="AU29" i="16"/>
  <c r="AR29" i="16"/>
  <c r="AX28" i="16"/>
  <c r="AU28" i="16"/>
  <c r="AR28" i="16"/>
  <c r="AX27" i="16"/>
  <c r="AU27" i="16"/>
  <c r="AR27" i="16"/>
  <c r="AX26" i="16"/>
  <c r="AU26" i="16"/>
  <c r="AR26" i="16"/>
  <c r="AX25" i="16"/>
  <c r="AU25" i="16"/>
  <c r="AR25" i="16"/>
  <c r="AX24" i="16"/>
  <c r="AU24" i="16"/>
  <c r="AR24" i="16"/>
  <c r="AX23" i="16"/>
  <c r="AU23" i="16"/>
  <c r="AR23" i="16"/>
  <c r="AX22" i="16"/>
  <c r="AU22" i="16"/>
  <c r="AR22" i="16"/>
  <c r="AX21" i="16"/>
  <c r="AU21" i="16"/>
  <c r="AR21" i="16"/>
  <c r="AX20" i="16"/>
  <c r="AU20" i="16"/>
  <c r="AR20" i="16"/>
  <c r="AX19" i="16"/>
  <c r="AU19" i="16"/>
  <c r="AR19" i="16"/>
  <c r="AX18" i="16"/>
  <c r="AU18" i="16"/>
  <c r="AR18" i="16"/>
  <c r="BR17" i="16"/>
  <c r="AX17" i="16"/>
  <c r="AU17" i="16"/>
  <c r="AR17" i="16"/>
  <c r="AX16" i="16"/>
  <c r="AU16" i="16"/>
  <c r="AR16" i="16"/>
  <c r="AX15" i="16"/>
  <c r="AU15" i="16"/>
  <c r="AR15" i="16"/>
  <c r="AX14" i="16"/>
  <c r="AU14" i="16"/>
  <c r="AR14" i="16"/>
  <c r="F14" i="16"/>
  <c r="AX13" i="16"/>
  <c r="AU13" i="16"/>
  <c r="AR13" i="16"/>
  <c r="AX12" i="16"/>
  <c r="AU12" i="16"/>
  <c r="AR12" i="16"/>
  <c r="BR11" i="16"/>
  <c r="AX11" i="16"/>
  <c r="AU11" i="16"/>
  <c r="AR11" i="16"/>
  <c r="BR10" i="16"/>
  <c r="AX10" i="16"/>
  <c r="AU10" i="16"/>
  <c r="AR10" i="16"/>
  <c r="AX9" i="16"/>
  <c r="AU9" i="16"/>
  <c r="AR9" i="16"/>
  <c r="BR8" i="16"/>
  <c r="AX8" i="16"/>
  <c r="AU8" i="16"/>
  <c r="AR8" i="16"/>
  <c r="BR7" i="16"/>
  <c r="AX7" i="16"/>
  <c r="AU7" i="16"/>
  <c r="AR7" i="16"/>
  <c r="AX6" i="16"/>
  <c r="AU6" i="16"/>
  <c r="AR6" i="16"/>
  <c r="AX5" i="16"/>
  <c r="AU5" i="16"/>
  <c r="AR5" i="16"/>
  <c r="H5" i="16"/>
  <c r="AX4" i="16"/>
  <c r="AU4" i="16"/>
  <c r="AR4" i="16"/>
  <c r="BP38" i="16"/>
  <c r="BR13" i="16" l="1"/>
  <c r="BR14" i="16"/>
  <c r="C57" i="10" l="1"/>
  <c r="C18" i="10" l="1"/>
  <c r="C9" i="10" l="1"/>
  <c r="C24" i="10"/>
  <c r="C58" i="10" l="1"/>
  <c r="F58" i="10" s="1"/>
  <c r="C59" i="10" l="1"/>
  <c r="F59" i="10" s="1"/>
  <c r="C7" i="10" l="1"/>
  <c r="C20" i="10" l="1"/>
  <c r="F31" i="10" l="1"/>
  <c r="C10" i="10" l="1"/>
  <c r="C17" i="10" l="1"/>
  <c r="C15" i="10"/>
  <c r="C16" i="10"/>
  <c r="C13" i="10" l="1"/>
  <c r="BP35" i="16"/>
  <c r="BO35" i="16"/>
  <c r="L26" i="16" l="1"/>
  <c r="BR20" i="16"/>
  <c r="BP51" i="16"/>
  <c r="BR19" i="16"/>
  <c r="D23" i="16"/>
  <c r="D25" i="16" s="1"/>
  <c r="D18" i="16"/>
  <c r="D17" i="16" l="1"/>
  <c r="D20" i="16" s="1"/>
  <c r="J25" i="16"/>
  <c r="G25" i="16"/>
  <c r="BR35" i="16"/>
  <c r="D39" i="16" l="1"/>
  <c r="D40" i="16" s="1"/>
  <c r="L25" i="16"/>
  <c r="J30" i="16"/>
  <c r="G30" i="16"/>
  <c r="N39" i="16" l="1"/>
  <c r="N40" i="16"/>
  <c r="L30" i="16"/>
  <c r="C11" i="10" l="1"/>
  <c r="C12" i="10" l="1"/>
  <c r="H9" i="16" l="1"/>
  <c r="D13" i="16" s="1"/>
  <c r="D12" i="16" s="1"/>
  <c r="BP36" i="16" s="1"/>
  <c r="D9" i="16"/>
  <c r="AS1845" i="16" l="1"/>
  <c r="AS704" i="16"/>
  <c r="AS991" i="16"/>
  <c r="AS384" i="16"/>
  <c r="AS784" i="16"/>
  <c r="AS1840" i="16"/>
  <c r="AS1746" i="16"/>
  <c r="AS570" i="16"/>
  <c r="AS1908" i="16"/>
  <c r="AS112" i="16"/>
  <c r="AS1317" i="16"/>
  <c r="AS1129" i="16"/>
  <c r="AS1118" i="16"/>
  <c r="AS1457" i="16"/>
  <c r="AS1658" i="16"/>
  <c r="AS643" i="16"/>
  <c r="AS1671" i="16"/>
  <c r="AS1138" i="16"/>
  <c r="AS489" i="16"/>
  <c r="AS178" i="16"/>
  <c r="AS1706" i="16"/>
  <c r="AS237" i="16"/>
  <c r="AS543" i="16"/>
  <c r="AS705" i="16"/>
  <c r="AS1238" i="16"/>
  <c r="AS1425" i="16"/>
  <c r="AS169" i="16"/>
  <c r="AS322" i="16"/>
  <c r="AS144" i="16"/>
  <c r="AS63" i="16"/>
  <c r="AS30" i="16"/>
  <c r="AS44" i="16"/>
  <c r="AS1176" i="16"/>
  <c r="AS478" i="16"/>
  <c r="AS1036" i="16"/>
  <c r="AS480" i="16"/>
  <c r="AS1561" i="16"/>
  <c r="AS864" i="16"/>
  <c r="AS762" i="16"/>
  <c r="AS1593" i="16"/>
  <c r="AS1473" i="16"/>
  <c r="AS926" i="16"/>
  <c r="AS539" i="16"/>
  <c r="AS222" i="16"/>
  <c r="AS1374" i="16"/>
  <c r="AS318" i="16"/>
  <c r="AS1982" i="16"/>
  <c r="AS1007" i="16"/>
  <c r="AS707" i="16"/>
  <c r="AS1878" i="16"/>
  <c r="AS110" i="16"/>
  <c r="AS787" i="16"/>
  <c r="AS892" i="16"/>
  <c r="AS1582" i="16"/>
  <c r="AS1275" i="16"/>
  <c r="AS1709" i="16"/>
  <c r="AS751" i="16"/>
  <c r="AS363" i="16"/>
  <c r="AS1144" i="16"/>
  <c r="AS287" i="16"/>
  <c r="AS1770" i="16"/>
  <c r="AS1428" i="16"/>
  <c r="AS1847" i="16"/>
  <c r="AS1792" i="16"/>
  <c r="AS1850" i="16"/>
  <c r="AS213" i="16"/>
  <c r="AS16" i="16"/>
  <c r="AS82" i="16"/>
  <c r="AS858" i="16"/>
  <c r="AS556" i="16"/>
  <c r="AS650" i="16"/>
  <c r="AS1857" i="16"/>
  <c r="AS1426" i="16"/>
  <c r="AS599" i="16"/>
  <c r="AS1866" i="16"/>
  <c r="AS1613" i="16"/>
  <c r="AS1127" i="16"/>
  <c r="AS160" i="16"/>
  <c r="AS2004" i="16"/>
  <c r="AS76" i="16"/>
  <c r="AS412" i="16"/>
  <c r="AS1510" i="16"/>
  <c r="AS78" i="16"/>
  <c r="AS560" i="16"/>
  <c r="AS894" i="16"/>
  <c r="AS149" i="16"/>
  <c r="AS800" i="16"/>
  <c r="AS187" i="16"/>
  <c r="AS302" i="16"/>
  <c r="AS1945" i="16"/>
  <c r="AS795" i="16"/>
  <c r="AS159" i="16"/>
  <c r="AS1811" i="16"/>
  <c r="AS593" i="16"/>
  <c r="AS1936" i="16"/>
  <c r="AS444" i="16"/>
  <c r="AS1183" i="16"/>
  <c r="AS1471" i="16"/>
  <c r="AS32" i="16"/>
  <c r="AS411" i="16"/>
  <c r="AS1563" i="16"/>
  <c r="AS1856" i="16"/>
  <c r="AS289" i="16"/>
  <c r="AS1089" i="16"/>
  <c r="AS1836" i="16"/>
  <c r="AS1962" i="16"/>
  <c r="AS1420" i="16"/>
  <c r="AS297" i="16"/>
  <c r="AS1704" i="16"/>
  <c r="AS351" i="16"/>
  <c r="AS192" i="16"/>
  <c r="AS1605" i="16"/>
  <c r="AS1265" i="16"/>
  <c r="AS1971" i="16"/>
  <c r="AS382" i="16"/>
  <c r="AS608" i="16"/>
  <c r="AS827" i="16"/>
  <c r="AS876" i="16"/>
  <c r="AS239" i="16"/>
  <c r="AS1629" i="16"/>
  <c r="AS988" i="16"/>
  <c r="AS1765" i="16"/>
  <c r="AS1588" i="16"/>
  <c r="AS1047" i="16"/>
  <c r="AS1009" i="16"/>
  <c r="AS156" i="16"/>
  <c r="AS749" i="16"/>
  <c r="AS1340" i="16"/>
  <c r="AS405" i="16"/>
  <c r="AS1603" i="16"/>
  <c r="AS95" i="16"/>
  <c r="AS1843" i="16"/>
  <c r="AS109" i="16"/>
  <c r="AS1984" i="16"/>
  <c r="AS996" i="16"/>
  <c r="AS1232" i="16"/>
  <c r="AS1598" i="16"/>
  <c r="AS25" i="16"/>
  <c r="AS1028" i="16"/>
  <c r="AS1975" i="16"/>
  <c r="AS592" i="16"/>
  <c r="AS305" i="16"/>
  <c r="AS1573" i="16"/>
  <c r="AS1038" i="16"/>
  <c r="AS1083" i="16"/>
  <c r="AS1360" i="16"/>
  <c r="AS1322" i="16"/>
  <c r="AS188" i="16"/>
  <c r="AS320" i="16"/>
  <c r="AS1230" i="16"/>
  <c r="AS1453" i="16"/>
  <c r="AS379" i="16"/>
  <c r="AS1024" i="16"/>
  <c r="AS256" i="16"/>
  <c r="AS960" i="16"/>
  <c r="AS24" i="16"/>
  <c r="AS1597" i="16"/>
  <c r="AS427" i="16"/>
  <c r="AS1616" i="16"/>
  <c r="AS79" i="16"/>
  <c r="AS752" i="16"/>
  <c r="AS101" i="16"/>
  <c r="AS1919" i="16"/>
  <c r="AS1657" i="16"/>
  <c r="AS1284" i="16"/>
  <c r="AS1875" i="16"/>
  <c r="AS315" i="16"/>
  <c r="AS193" i="16"/>
  <c r="AS923" i="16"/>
  <c r="AS528" i="16"/>
  <c r="AS911" i="16"/>
  <c r="AS268" i="16"/>
  <c r="AS1505" i="16"/>
  <c r="AS251" i="16"/>
  <c r="AS361" i="16"/>
  <c r="AS1225" i="16"/>
  <c r="AS416" i="16"/>
  <c r="AS190" i="16"/>
  <c r="AS1703" i="16"/>
  <c r="AS241" i="16"/>
  <c r="AS1786" i="16"/>
  <c r="AS1630" i="16"/>
  <c r="AS1179" i="16"/>
  <c r="AS105" i="16"/>
  <c r="AS290" i="16"/>
  <c r="AS945" i="16"/>
  <c r="AS977" i="16"/>
  <c r="AS80" i="16"/>
  <c r="AS586" i="16"/>
  <c r="AS321" i="16"/>
  <c r="AS989" i="16"/>
  <c r="AS1434" i="16"/>
  <c r="AS1324" i="16"/>
  <c r="AS219" i="16"/>
  <c r="AS1888" i="16"/>
  <c r="AS1973" i="16"/>
  <c r="AS234" i="16"/>
  <c r="AS1696" i="16"/>
  <c r="AS1617" i="16"/>
  <c r="AS494" i="16"/>
  <c r="AS1462" i="16"/>
  <c r="AS1354" i="16"/>
  <c r="AS891" i="16"/>
  <c r="AS270" i="16"/>
  <c r="AS2003" i="16"/>
  <c r="AS936" i="16"/>
  <c r="AS176" i="16"/>
  <c r="AS1356" i="16"/>
  <c r="AS52" i="16"/>
  <c r="AS811" i="16"/>
  <c r="AS817" i="16"/>
  <c r="AS1590" i="16"/>
  <c r="AS1568" i="16"/>
  <c r="AS544" i="16"/>
  <c r="AS731" i="16"/>
  <c r="AS1958" i="16"/>
  <c r="AS1647" i="16"/>
  <c r="AS1173" i="16"/>
  <c r="AS1964" i="16"/>
  <c r="AS566" i="16"/>
  <c r="AS1700" i="16"/>
  <c r="AS1257" i="16"/>
  <c r="AS1672" i="16"/>
  <c r="AS1292" i="16"/>
  <c r="AS1429" i="16"/>
  <c r="AS277" i="16"/>
  <c r="AS815" i="16"/>
  <c r="AS449" i="16"/>
  <c r="AS1959" i="16"/>
  <c r="AS1249" i="16"/>
  <c r="AS267" i="16"/>
  <c r="AS656" i="16"/>
  <c r="AS1484" i="16"/>
  <c r="AS1918" i="16"/>
  <c r="AS347" i="16"/>
  <c r="AS910" i="16"/>
  <c r="AS226" i="16"/>
  <c r="AS1376" i="16"/>
  <c r="AS271" i="16"/>
  <c r="AS522" i="16"/>
  <c r="AS1738" i="16"/>
  <c r="AS1791" i="16"/>
  <c r="AS207" i="16"/>
  <c r="AS1029" i="16"/>
  <c r="AS448" i="16"/>
  <c r="AS22" i="16"/>
  <c r="AS410" i="16"/>
  <c r="AS848" i="16"/>
  <c r="AS912" i="16"/>
  <c r="AS1331" i="16"/>
  <c r="AS126" i="16"/>
  <c r="AS1180" i="16"/>
  <c r="AS1382" i="16"/>
  <c r="AS861" i="16"/>
  <c r="AS204" i="16"/>
  <c r="AS1774" i="16"/>
  <c r="AS1783" i="16"/>
  <c r="AS1692" i="16"/>
  <c r="AS807" i="16"/>
  <c r="AS1184" i="16"/>
  <c r="AS1444" i="16"/>
  <c r="AS1782" i="16"/>
  <c r="AS221" i="16"/>
  <c r="AS1502" i="16"/>
  <c r="AS1895" i="16"/>
  <c r="AS1246" i="16"/>
  <c r="AS696" i="16"/>
  <c r="AS1699" i="16"/>
  <c r="AS383" i="16"/>
  <c r="AS1527" i="16"/>
  <c r="AS1769" i="16"/>
  <c r="AS417" i="16"/>
  <c r="AS602" i="16"/>
  <c r="AS1824" i="16"/>
  <c r="AS1391" i="16"/>
  <c r="AS844" i="16"/>
  <c r="AS791" i="16"/>
  <c r="AS94" i="16"/>
  <c r="AS778" i="16"/>
  <c r="AS1200" i="16"/>
  <c r="AS934" i="16"/>
  <c r="AS1761" i="16"/>
  <c r="AS505" i="16"/>
  <c r="AS1054" i="16"/>
  <c r="AS1687" i="16"/>
  <c r="AS838" i="16"/>
  <c r="AS1649" i="16"/>
  <c r="AS1655" i="16"/>
  <c r="AS134" i="16"/>
  <c r="AS1618" i="16"/>
  <c r="AS64" i="16"/>
  <c r="AS512" i="16"/>
  <c r="AS1907" i="16"/>
  <c r="AS1499" i="16"/>
  <c r="AS1551" i="16"/>
  <c r="AS828" i="16"/>
  <c r="AS203" i="16"/>
  <c r="AS1146" i="16"/>
  <c r="AS1408" i="16"/>
  <c r="AS304" i="16"/>
  <c r="AS465" i="16"/>
  <c r="AS1098" i="16"/>
  <c r="AS691" i="16"/>
  <c r="AS316" i="16"/>
  <c r="AS1483" i="16"/>
  <c r="AS1802" i="16"/>
  <c r="AS924" i="16"/>
  <c r="AS1061" i="16"/>
  <c r="AS1678" i="16"/>
  <c r="AS1492" i="16"/>
  <c r="AS524" i="16"/>
  <c r="AS1674" i="16"/>
  <c r="AS826" i="16"/>
  <c r="AS1254" i="16"/>
  <c r="AS220" i="16"/>
  <c r="AS1721" i="16"/>
  <c r="AS673" i="16"/>
  <c r="AS1070" i="16"/>
  <c r="AS1567" i="16"/>
  <c r="AS710" i="16"/>
  <c r="AS1310" i="16"/>
  <c r="AS1560" i="16"/>
  <c r="AS1767" i="16"/>
  <c r="AS1472" i="16"/>
  <c r="AS284" i="16"/>
  <c r="AS1909" i="16"/>
  <c r="AS1008" i="16"/>
  <c r="AS713" i="16"/>
  <c r="AS1741" i="16"/>
  <c r="AS1707" i="16"/>
  <c r="AS1365" i="16"/>
  <c r="AS206" i="16"/>
  <c r="AS1456" i="16"/>
  <c r="AS341" i="16"/>
  <c r="AS1192" i="16"/>
  <c r="AS171" i="16"/>
  <c r="AS1835" i="16"/>
  <c r="AS1377" i="16"/>
  <c r="AS1789" i="16"/>
  <c r="AS1396" i="16"/>
  <c r="AS1665" i="16"/>
  <c r="AS1147" i="16"/>
  <c r="AS172" i="16"/>
  <c r="AS511" i="16"/>
  <c r="AS117" i="16"/>
  <c r="AS1553" i="16"/>
  <c r="AS432" i="16"/>
  <c r="AS288" i="16"/>
  <c r="AS769" i="16"/>
  <c r="AS1860" i="16"/>
  <c r="AS550" i="16"/>
  <c r="AS349" i="16"/>
  <c r="AS1946" i="16"/>
  <c r="AS1475" i="16"/>
  <c r="AS621" i="16"/>
  <c r="AS492" i="16"/>
  <c r="AS202" i="16"/>
  <c r="AS430" i="16"/>
  <c r="AS1088" i="16"/>
  <c r="AS1559" i="16"/>
  <c r="AS1793" i="16"/>
  <c r="AS737" i="16"/>
  <c r="AS842" i="16"/>
  <c r="AS1209" i="16"/>
  <c r="AS1174" i="16"/>
  <c r="AS1104" i="16"/>
  <c r="AS395" i="16"/>
  <c r="AS1186" i="16"/>
  <c r="AS685" i="16"/>
  <c r="AS162" i="16"/>
  <c r="AS940" i="16"/>
  <c r="AS834" i="16"/>
  <c r="AS1051" i="16"/>
  <c r="AS31" i="16"/>
  <c r="AS1778" i="16"/>
  <c r="AS1863" i="16"/>
  <c r="AS454" i="16"/>
  <c r="AS1314" i="16"/>
  <c r="AS1677" i="16"/>
  <c r="AS1306" i="16"/>
  <c r="AS285" i="16"/>
  <c r="AS11" i="16"/>
  <c r="AS1550" i="16"/>
  <c r="AS742" i="16"/>
  <c r="AS1837" i="16"/>
  <c r="AS286" i="16"/>
  <c r="AS210" i="16"/>
  <c r="AS1775" i="16"/>
  <c r="AS1201" i="16"/>
  <c r="AS483" i="16"/>
  <c r="AS653" i="16"/>
  <c r="AS1494" i="16"/>
  <c r="AS1743" i="16"/>
  <c r="AS1260" i="16"/>
  <c r="AS1439" i="16"/>
  <c r="AS1299" i="16"/>
  <c r="AS1194" i="16"/>
  <c r="AS768" i="16"/>
  <c r="AS59" i="16"/>
  <c r="AS495" i="16"/>
  <c r="AS938" i="16"/>
  <c r="AS1580" i="16"/>
  <c r="AS415" i="16"/>
  <c r="AS634" i="16"/>
  <c r="AS657" i="16"/>
  <c r="AS746" i="16"/>
  <c r="AS975" i="16"/>
  <c r="AS909" i="16"/>
  <c r="AS1101" i="16"/>
  <c r="AS1160" i="16"/>
  <c r="AS451" i="16"/>
  <c r="AS1040" i="16"/>
  <c r="AS865" i="16"/>
  <c r="AS1581" i="16"/>
  <c r="AS35" i="16"/>
  <c r="AS1313" i="16"/>
  <c r="AS1572" i="16"/>
  <c r="AS1901" i="16"/>
  <c r="AS364" i="16"/>
  <c r="AS1533" i="16"/>
  <c r="AS334" i="16"/>
  <c r="AS252" i="16"/>
  <c r="AS235" i="16"/>
  <c r="AS458" i="16"/>
  <c r="AS1074" i="16"/>
  <c r="AS1163" i="16"/>
  <c r="AS1423" i="16"/>
  <c r="AS1316" i="16"/>
  <c r="AS904" i="16"/>
  <c r="AS377" i="16"/>
  <c r="AS1512" i="16"/>
  <c r="AS1415" i="16"/>
  <c r="AS609" i="16"/>
  <c r="AS1311" i="16"/>
  <c r="AS679" i="16"/>
  <c r="AS224" i="16"/>
  <c r="AS927" i="16"/>
  <c r="AS931" i="16"/>
  <c r="AS529" i="16"/>
  <c r="AS683" i="16"/>
  <c r="AS1248" i="16"/>
  <c r="AS445" i="16"/>
  <c r="AS33" i="16"/>
  <c r="AS158" i="16"/>
  <c r="AS369" i="16"/>
  <c r="AS1990" i="16"/>
  <c r="AS301" i="16"/>
  <c r="AS1406" i="16"/>
  <c r="AS1728" i="16"/>
  <c r="AS314" i="16"/>
  <c r="AS1135" i="16"/>
  <c r="AS1463" i="16"/>
  <c r="AS191" i="16"/>
  <c r="AS905" i="16"/>
  <c r="AS419" i="16"/>
  <c r="AS335" i="16"/>
  <c r="AS402" i="16"/>
  <c r="AS34" i="16"/>
  <c r="AS1652" i="16"/>
  <c r="AS327" i="16"/>
  <c r="AS475" i="16"/>
  <c r="AS946" i="16"/>
  <c r="AS1518" i="16"/>
  <c r="AS299" i="16"/>
  <c r="AS736" i="16"/>
  <c r="AS1416" i="16"/>
  <c r="AS1479" i="16"/>
  <c r="AS907" i="16"/>
  <c r="AS1904" i="16"/>
  <c r="AS576" i="16"/>
  <c r="AS348" i="16"/>
  <c r="AS1412" i="16"/>
  <c r="AS165" i="16"/>
  <c r="AS154" i="16"/>
  <c r="AS1830" i="16"/>
  <c r="AS1285" i="16"/>
  <c r="AS1987" i="16"/>
  <c r="AS1756" i="16"/>
  <c r="AS1994" i="16"/>
  <c r="AS386" i="16"/>
  <c r="AS486" i="16"/>
  <c r="AS1750" i="16"/>
  <c r="AS91" i="16"/>
  <c r="AS1978" i="16"/>
  <c r="AS490" i="16"/>
  <c r="AS682" i="16"/>
  <c r="AS1273" i="16"/>
  <c r="AS857" i="16"/>
  <c r="AS701" i="16"/>
  <c r="AS1319" i="16"/>
  <c r="AS845" i="16"/>
  <c r="AS1191" i="16"/>
  <c r="AS1554" i="16"/>
  <c r="AS1891" i="16"/>
  <c r="AS72" i="16"/>
  <c r="AS1134" i="16"/>
  <c r="AS572" i="16"/>
  <c r="AS1882" i="16"/>
  <c r="AS1216" i="16"/>
  <c r="AS1055" i="16"/>
  <c r="AS1705" i="16"/>
  <c r="AS352" i="16"/>
  <c r="AS8" i="16"/>
  <c r="AS1493" i="16"/>
  <c r="AS1731" i="16"/>
  <c r="AS433" i="16"/>
  <c r="AS313" i="16"/>
  <c r="AS567" i="16"/>
  <c r="AS398" i="16"/>
  <c r="AS479" i="16"/>
  <c r="AS743" i="16"/>
  <c r="AS1781" i="16"/>
  <c r="AS75" i="16"/>
  <c r="AS1212" i="16"/>
  <c r="AS1006" i="16"/>
  <c r="AS60" i="16"/>
  <c r="AS139" i="16"/>
  <c r="AS1270" i="16"/>
  <c r="AS641" i="16"/>
  <c r="AS908" i="16"/>
  <c r="AS461" i="16"/>
  <c r="AS238" i="16"/>
  <c r="AS1490" i="16"/>
  <c r="AS1357" i="16"/>
  <c r="AS1997" i="16"/>
  <c r="AS229" i="16"/>
  <c r="AS668" i="16"/>
  <c r="AS1187" i="16"/>
  <c r="AS1822" i="16"/>
  <c r="AS121" i="16"/>
  <c r="AS108" i="16"/>
  <c r="AS1303" i="16"/>
  <c r="AS1564" i="16"/>
  <c r="AS1632" i="16"/>
  <c r="AS367" i="16"/>
  <c r="AS1318" i="16"/>
  <c r="AS1993" i="16"/>
  <c r="AS1227" i="16"/>
  <c r="AS435" i="16"/>
  <c r="AS1920" i="16"/>
  <c r="AS1068" i="16"/>
  <c r="AS1610" i="16"/>
  <c r="AS1911" i="16"/>
  <c r="AS615" i="16"/>
  <c r="AS877" i="16"/>
  <c r="AS1332" i="16"/>
  <c r="AS981" i="16"/>
  <c r="AS336" i="16"/>
  <c r="AS1274" i="16"/>
  <c r="AS1739" i="16"/>
  <c r="AS1269" i="16"/>
  <c r="AS140" i="16"/>
  <c r="AS1409" i="16"/>
  <c r="AS1237" i="16"/>
  <c r="AS9" i="16"/>
  <c r="AS1308" i="16"/>
  <c r="AS1099" i="16"/>
  <c r="AS1119" i="16"/>
  <c r="AS533" i="16"/>
  <c r="AS422" i="16"/>
  <c r="AS127" i="16"/>
  <c r="AS1282" i="16"/>
  <c r="AS1436" i="16"/>
  <c r="AS1020" i="16"/>
  <c r="AS939" i="16"/>
  <c r="AS142" i="16"/>
  <c r="AS1607" i="16"/>
  <c r="AS474" i="16"/>
  <c r="AS1872" i="16"/>
  <c r="AS994" i="16"/>
  <c r="AS965" i="16"/>
  <c r="AS1154" i="16"/>
  <c r="AS538" i="16"/>
  <c r="AS1549" i="16"/>
  <c r="AS499" i="16"/>
  <c r="AS1500" i="16"/>
  <c r="AS1979" i="16"/>
  <c r="AS259" i="16"/>
  <c r="AS607" i="16"/>
  <c r="AS185" i="16"/>
  <c r="AS107" i="16"/>
  <c r="AS353" i="16"/>
  <c r="AS1165" i="16"/>
  <c r="AS1897" i="16"/>
  <c r="AS786" i="16"/>
  <c r="AS897" i="16"/>
  <c r="AS128" i="16"/>
  <c r="AS810" i="16"/>
  <c r="AS1307" i="16"/>
  <c r="AS18" i="16"/>
  <c r="AS1526" i="16"/>
  <c r="AS399" i="16"/>
  <c r="AS925" i="16"/>
  <c r="AS1096" i="16"/>
  <c r="AS1896" i="16"/>
  <c r="AS99" i="16"/>
  <c r="AS1795" i="16"/>
  <c r="AS1005" i="16"/>
  <c r="AS1411" i="16"/>
  <c r="AS739" i="16"/>
  <c r="AS830" i="16"/>
  <c r="AS279" i="16"/>
  <c r="AS711" i="16"/>
  <c r="AS1604" i="16"/>
  <c r="AS611" i="16"/>
  <c r="AS1886" i="16"/>
  <c r="AS1153" i="16"/>
  <c r="AS1855" i="16"/>
  <c r="AS1839" i="16"/>
  <c r="AS1985" i="16"/>
  <c r="AS1341" i="16"/>
  <c r="AS1168" i="16"/>
  <c r="AS1606" i="16"/>
  <c r="AS1543" i="16"/>
  <c r="AS1205" i="16"/>
  <c r="AS1259" i="16"/>
  <c r="AS1529" i="16"/>
  <c r="AS1668" i="16"/>
  <c r="AS1861" i="16"/>
  <c r="AS1106" i="16"/>
  <c r="AS1903" i="16"/>
  <c r="AS959" i="16"/>
  <c r="AS1521" i="16"/>
  <c r="AS1818" i="16"/>
  <c r="AS1170" i="16"/>
  <c r="AS1794" i="16"/>
  <c r="AS1478" i="16"/>
  <c r="AS1296" i="16"/>
  <c r="AS785" i="16"/>
  <c r="AS799" i="16"/>
  <c r="AS966" i="16"/>
  <c r="AS1813" i="16"/>
  <c r="AS1862" i="16"/>
  <c r="AS1899" i="16"/>
  <c r="AS97" i="16"/>
  <c r="AS1389" i="16"/>
  <c r="AS689" i="16"/>
  <c r="AS725" i="16"/>
  <c r="AS1446" i="16"/>
  <c r="AS671" i="16"/>
  <c r="AS1350" i="16"/>
  <c r="AS308" i="16"/>
  <c r="AS1501" i="16"/>
  <c r="AS331" i="16"/>
  <c r="AS233" i="16"/>
  <c r="AS293" i="16"/>
  <c r="AS123" i="16"/>
  <c r="AS917" i="16"/>
  <c r="AS557" i="16"/>
  <c r="AS1944" i="16"/>
  <c r="AS1103" i="16"/>
  <c r="AS1757" i="16"/>
  <c r="AS1016" i="16"/>
  <c r="AS997" i="16"/>
  <c r="AS551" i="16"/>
  <c r="AS999" i="16"/>
  <c r="AS969" i="16"/>
  <c r="AS1819" i="16"/>
  <c r="AS102" i="16"/>
  <c r="AS1869" i="16"/>
  <c r="AS1362" i="16"/>
  <c r="AS1534" i="16"/>
  <c r="AS942" i="16"/>
  <c r="AS1091" i="16"/>
  <c r="AS1019" i="16"/>
  <c r="AS1948" i="16"/>
  <c r="AS776" i="16"/>
  <c r="AS337" i="16"/>
  <c r="AS754" i="16"/>
  <c r="AS1691" i="16"/>
  <c r="AS92" i="16"/>
  <c r="AS1611" i="16"/>
  <c r="AS1093" i="16"/>
  <c r="AS597" i="16"/>
  <c r="AS898" i="16"/>
  <c r="AS976" i="16"/>
  <c r="AS1804" i="16"/>
  <c r="AS1305" i="16"/>
  <c r="AS1931" i="16"/>
  <c r="AS1673" i="16"/>
  <c r="AS1718" i="16"/>
  <c r="AS1164" i="16"/>
  <c r="AS85" i="16"/>
  <c r="AS272" i="16"/>
  <c r="AS867" i="16"/>
  <c r="AS1661" i="16"/>
  <c r="AS452" i="16"/>
  <c r="AS1468" i="16"/>
  <c r="AS1849" i="16"/>
  <c r="AS1031" i="16"/>
  <c r="AS1315" i="16"/>
  <c r="AS135" i="16"/>
  <c r="AS675" i="16"/>
  <c r="AS1067" i="16"/>
  <c r="AS1156" i="16"/>
  <c r="AS851" i="16"/>
  <c r="AS1809" i="16"/>
  <c r="AS1716" i="16"/>
  <c r="AS132" i="16"/>
  <c r="AS236" i="16"/>
  <c r="AS1240" i="16"/>
  <c r="AS1701" i="16"/>
  <c r="AS984" i="16"/>
  <c r="AS955" i="16"/>
  <c r="AS276" i="16"/>
  <c r="AS929" i="16"/>
  <c r="AS1293" i="16"/>
  <c r="AS820" i="16"/>
  <c r="AS1021" i="16"/>
  <c r="AS506" i="16"/>
  <c r="AS1798" i="16"/>
  <c r="AS1745" i="16"/>
  <c r="AS1515" i="16"/>
  <c r="AS467" i="16"/>
  <c r="AS1870" i="16"/>
  <c r="AS1035" i="16"/>
  <c r="AS1578" i="16"/>
  <c r="AS423" i="16"/>
  <c r="AS859" i="16"/>
  <c r="AS1312" i="16"/>
  <c r="AS93" i="16"/>
  <c r="AS332" i="16"/>
  <c r="AS1697" i="16"/>
  <c r="AS1608" i="16"/>
  <c r="AS1881" i="16"/>
  <c r="AS1422" i="16"/>
  <c r="AS1461" i="16"/>
  <c r="AS1366" i="16"/>
  <c r="AS406" i="16"/>
  <c r="AS1935" i="16"/>
  <c r="AS563" i="16"/>
  <c r="AS1754" i="16"/>
  <c r="AS796" i="16"/>
  <c r="AS717" i="16"/>
  <c r="AS1496" i="16"/>
  <c r="AS283" i="16"/>
  <c r="AS677" i="16"/>
  <c r="AS1947" i="16"/>
  <c r="AS1827" i="16"/>
  <c r="AS309" i="16"/>
  <c r="AS840" i="16"/>
  <c r="AS1337" i="16"/>
  <c r="AS962" i="16"/>
  <c r="AS1710" i="16"/>
  <c r="AS48" i="16"/>
  <c r="AS106" i="16"/>
  <c r="AS1914" i="16"/>
  <c r="AS1073" i="16"/>
  <c r="AS1298" i="16"/>
  <c r="AS1690" i="16"/>
  <c r="AS1574" i="16"/>
  <c r="AS623" i="16"/>
  <c r="AS1749" i="16"/>
  <c r="AS724" i="16"/>
  <c r="AS1831" i="16"/>
  <c r="AS1277" i="16"/>
  <c r="AS273" i="16"/>
  <c r="AS1327" i="16"/>
  <c r="AS860" i="16"/>
  <c r="AS1664" i="16"/>
  <c r="AS863" i="16"/>
  <c r="AS1363" i="16"/>
  <c r="AS1041" i="16"/>
  <c r="AS1448" i="16"/>
  <c r="AS240" i="16"/>
  <c r="AS1323" i="16"/>
  <c r="AS620" i="16"/>
  <c r="AS1694" i="16"/>
  <c r="AS816" i="16"/>
  <c r="AS1037" i="16"/>
  <c r="AS1900" i="16"/>
  <c r="AS1058" i="16"/>
  <c r="AS1535" i="16"/>
  <c r="AS303" i="16"/>
  <c r="AS1547" i="16"/>
  <c r="AS1107" i="16"/>
  <c r="AS274" i="16"/>
  <c r="AS1223" i="16"/>
  <c r="AS439" i="16"/>
  <c r="AS1102" i="16"/>
  <c r="AS1121" i="16"/>
  <c r="AS146" i="16"/>
  <c r="AS1776" i="16"/>
  <c r="AS1619" i="16"/>
  <c r="AS469" i="16"/>
  <c r="AS698" i="16"/>
  <c r="AS773" i="16"/>
  <c r="AS765" i="16"/>
  <c r="AS1338" i="16"/>
  <c r="AS899" i="16"/>
  <c r="AS1222" i="16"/>
  <c r="AS1787" i="16"/>
  <c r="AS812" i="16"/>
  <c r="AS1667" i="16"/>
  <c r="AS1378" i="16"/>
  <c r="AS182" i="16"/>
  <c r="AS1032" i="16"/>
  <c r="AS1957" i="16"/>
  <c r="AS380" i="16"/>
  <c r="AS482" i="16"/>
  <c r="AS695" i="16"/>
  <c r="AS1933" i="16"/>
  <c r="AS1133" i="16"/>
  <c r="AS1481" i="16"/>
  <c r="AS1090" i="16"/>
  <c r="AS1258" i="16"/>
  <c r="AS111" i="16"/>
  <c r="AS1466" i="16"/>
  <c r="AS260" i="16"/>
  <c r="AS1140" i="16"/>
  <c r="AS1852" i="16"/>
  <c r="AS540" i="16"/>
  <c r="AS1883" i="16"/>
  <c r="AS831" i="16"/>
  <c r="AS1175" i="16"/>
  <c r="AS153" i="16"/>
  <c r="AS39" i="16"/>
  <c r="AS36" i="16"/>
  <c r="AS839" i="16"/>
  <c r="AS1386" i="16"/>
  <c r="AS1450" i="16"/>
  <c r="AS1244" i="16"/>
  <c r="AS1969" i="16"/>
  <c r="AS1996" i="16"/>
  <c r="AS735" i="16"/>
  <c r="AS472" i="16"/>
  <c r="AS124" i="16"/>
  <c r="AS1651" i="16"/>
  <c r="AS368" i="16"/>
  <c r="AS1166" i="16"/>
  <c r="AS1986" i="16"/>
  <c r="AS1110" i="16"/>
  <c r="AS183" i="16"/>
  <c r="AS1155" i="16"/>
  <c r="AS1760" i="16"/>
  <c r="AS1404" i="16"/>
  <c r="AS1790" i="16"/>
  <c r="AS357" i="16"/>
  <c r="AS338" i="16"/>
  <c r="AS928" i="16"/>
  <c r="AS577" i="16"/>
  <c r="AS555" i="16"/>
  <c r="AS1889" i="16"/>
  <c r="AS1052" i="16"/>
  <c r="AS421" i="16"/>
  <c r="AS1846" i="16"/>
  <c r="AS753" i="16"/>
  <c r="AS1162" i="16"/>
  <c r="AS1379" i="16"/>
  <c r="AS1729" i="16"/>
  <c r="AS619" i="16"/>
  <c r="AS893" i="16"/>
  <c r="AS1333" i="16"/>
  <c r="AS1132" i="16"/>
  <c r="AS1821" i="16"/>
  <c r="AS953" i="16"/>
  <c r="AS1556" i="16"/>
  <c r="AS1675" i="16"/>
  <c r="AS1149" i="16"/>
  <c r="AS1522" i="16"/>
  <c r="AS672" i="16"/>
  <c r="AS1213" i="16"/>
  <c r="AS1525" i="16"/>
  <c r="AS697" i="16"/>
  <c r="AS761" i="16"/>
  <c r="AS1304" i="16"/>
  <c r="AS918" i="16"/>
  <c r="AS1449" i="16"/>
  <c r="AS1636" i="16"/>
  <c r="AS500" i="16"/>
  <c r="AS806" i="16"/>
  <c r="AS624" i="16"/>
  <c r="AS759" i="16"/>
  <c r="AS748" i="16"/>
  <c r="AS1621" i="16"/>
  <c r="AS1053" i="16"/>
  <c r="AS1879" i="16"/>
  <c r="AS1977" i="16"/>
  <c r="AS122" i="16"/>
  <c r="AS460" i="16"/>
  <c r="AS952" i="16"/>
  <c r="AS1432" i="16"/>
  <c r="AS1219" i="16"/>
  <c r="AS835" i="16"/>
  <c r="AS526" i="16"/>
  <c r="AS1924" i="16"/>
  <c r="AS137" i="16"/>
  <c r="AS1195" i="16"/>
  <c r="AS476" i="16"/>
  <c r="AS392" i="16"/>
  <c r="AS729" i="16"/>
  <c r="AS255" i="16"/>
  <c r="AS174" i="16"/>
  <c r="AS232" i="16"/>
  <c r="AS1018" i="16"/>
  <c r="AS972" i="16"/>
  <c r="AS1953" i="16"/>
  <c r="AS525" i="16"/>
  <c r="AS1670" i="16"/>
  <c r="AS821" i="16"/>
  <c r="AS1930" i="16"/>
  <c r="AS970" i="16"/>
  <c r="AS1659" i="16"/>
  <c r="AS1834" i="16"/>
  <c r="AS1048" i="16"/>
  <c r="AS896" i="16"/>
  <c r="AS254" i="16"/>
  <c r="AS1981" i="16"/>
  <c r="AS45" i="16"/>
  <c r="AS464" i="16"/>
  <c r="AS789" i="16"/>
  <c r="AS1405" i="16"/>
  <c r="AS755" i="16"/>
  <c r="AS1734" i="16"/>
  <c r="AS1949" i="16"/>
  <c r="AS1120" i="16"/>
  <c r="AS257" i="16"/>
  <c r="AS1131" i="16"/>
  <c r="AS1371" i="16"/>
  <c r="AS175" i="16"/>
  <c r="AS1116" i="16"/>
  <c r="AS1300" i="16"/>
  <c r="AS1929" i="16"/>
  <c r="AS1961" i="16"/>
  <c r="AS792" i="16"/>
  <c r="AS447" i="16"/>
  <c r="AS258" i="16"/>
  <c r="AS1753" i="16"/>
  <c r="AS280" i="16"/>
  <c r="AS1848" i="16"/>
  <c r="AS1383" i="16"/>
  <c r="AS396" i="16"/>
  <c r="AS1075" i="16"/>
  <c r="AS944" i="16"/>
  <c r="AS408" i="16"/>
  <c r="AS466" i="16"/>
  <c r="AS1645" i="16"/>
  <c r="AS431" i="16"/>
  <c r="AS1330" i="16"/>
  <c r="AS1049" i="16"/>
  <c r="AS659" i="16"/>
  <c r="AS1887" i="16"/>
  <c r="AS387" i="16"/>
  <c r="AS846" i="16"/>
  <c r="AS1532" i="16"/>
  <c r="AS1294" i="16"/>
  <c r="AS937" i="16"/>
  <c r="AS1190" i="16"/>
  <c r="AS1413" i="16"/>
  <c r="AS1644" i="16"/>
  <c r="AS197" i="16"/>
  <c r="AS687" i="16"/>
  <c r="AS1733" i="16"/>
  <c r="AS434" i="16"/>
  <c r="AS100" i="16"/>
  <c r="AS393" i="16"/>
  <c r="AS228" i="16"/>
  <c r="AS1261" i="16"/>
  <c r="AS1584" i="16"/>
  <c r="AS1714" i="16"/>
  <c r="AS1758" i="16"/>
  <c r="AS1752" i="16"/>
  <c r="AS606" i="16"/>
  <c r="AS1764" i="16"/>
  <c r="AS1004" i="16"/>
  <c r="AS1064" i="16"/>
  <c r="AS1442" i="16"/>
  <c r="AS1287" i="16"/>
  <c r="AS141" i="16"/>
  <c r="BR16" i="16"/>
  <c r="AS1517" i="16"/>
  <c r="AS1278" i="16"/>
  <c r="AS129" i="16"/>
  <c r="AS77" i="16"/>
  <c r="AS618" i="16"/>
  <c r="AS1646" i="16"/>
  <c r="AS832" i="16"/>
  <c r="AS131" i="16"/>
  <c r="AS227" i="16"/>
  <c r="AS770" i="16"/>
  <c r="AS1320" i="16"/>
  <c r="AS881" i="16"/>
  <c r="AS825" i="16"/>
  <c r="AS1262" i="16"/>
  <c r="AS517" i="16"/>
  <c r="AS628" i="16"/>
  <c r="AS1470" i="16"/>
  <c r="AS722" i="16"/>
  <c r="AS378" i="16"/>
  <c r="AS974" i="16"/>
  <c r="AS84" i="16"/>
  <c r="AS1400" i="16"/>
  <c r="AS456" i="16"/>
  <c r="AS986" i="16"/>
  <c r="AS1812" i="16"/>
  <c r="AS57" i="16"/>
  <c r="AS545" i="16"/>
  <c r="AS1342" i="16"/>
  <c r="AS1210" i="16"/>
  <c r="AS732" i="16"/>
  <c r="AS450" i="16"/>
  <c r="AS1387" i="16"/>
  <c r="AS1414" i="16"/>
  <c r="AS62" i="16"/>
  <c r="AS1430" i="16"/>
  <c r="AS242" i="16"/>
  <c r="AS243" i="16"/>
  <c r="AS1013" i="16"/>
  <c r="AS1390" i="16"/>
  <c r="AS763" i="16"/>
  <c r="AS1437" i="16"/>
  <c r="AS1177" i="16"/>
  <c r="AS1520" i="16"/>
  <c r="AS734" i="16"/>
  <c r="AS1950" i="16"/>
  <c r="AS1614" i="16"/>
  <c r="AS1487" i="16"/>
  <c r="AS1967" i="16"/>
  <c r="AS1586" i="16"/>
  <c r="AS1640" i="16"/>
  <c r="AS565" i="16"/>
  <c r="AS1234" i="16"/>
  <c r="AS949" i="16"/>
  <c r="AS1367" i="16"/>
  <c r="AS1220" i="16"/>
  <c r="AS990" i="16"/>
  <c r="AS1424" i="16"/>
  <c r="AS1080" i="16"/>
  <c r="AS774" i="16"/>
  <c r="AS1829" i="16"/>
  <c r="AS684" i="16"/>
  <c r="AS1941" i="16"/>
  <c r="AS658" i="16"/>
  <c r="AS1092" i="16"/>
  <c r="AS527" i="16"/>
  <c r="AS1801" i="16"/>
  <c r="AS943" i="16"/>
  <c r="AS1995" i="16"/>
  <c r="AS777" i="16"/>
  <c r="AS2001" i="16"/>
  <c r="AS1431" i="16"/>
  <c r="AS49" i="16"/>
  <c r="AS718" i="16"/>
  <c r="AS1001" i="16"/>
  <c r="AS339" i="16"/>
  <c r="AS136" i="16"/>
  <c r="AS973" i="16"/>
  <c r="AS1952" i="16"/>
  <c r="AS906" i="16"/>
  <c r="AS1060" i="16"/>
  <c r="AS589" i="16"/>
  <c r="AS661" i="16"/>
  <c r="AS964" i="16"/>
  <c r="AS1685" i="16"/>
  <c r="AS1868" i="16"/>
  <c r="AS1773" i="16"/>
  <c r="AS1942" i="16"/>
  <c r="AS667" i="16"/>
  <c r="AS1349" i="16"/>
  <c r="AS614" i="16"/>
  <c r="AS1650" i="16"/>
  <c r="AS5" i="16"/>
  <c r="AS87" i="16"/>
  <c r="AS625" i="16"/>
  <c r="AS626" i="16"/>
  <c r="AS1972" i="16"/>
  <c r="AS1152" i="16"/>
  <c r="AS1062" i="16"/>
  <c r="AS496" i="16"/>
  <c r="AS250" i="16"/>
  <c r="AS1905" i="16"/>
  <c r="AS1142" i="16"/>
  <c r="AS180" i="16"/>
  <c r="AS1799" i="16"/>
  <c r="AS1143" i="16"/>
  <c r="AS6" i="16"/>
  <c r="AS1046" i="16"/>
  <c r="AS531" i="16"/>
  <c r="AS1777" i="16"/>
  <c r="AS1418" i="16"/>
  <c r="AS1735" i="16"/>
  <c r="AS1364" i="16"/>
  <c r="AS1599" i="16"/>
  <c r="AS371" i="16"/>
  <c r="AS519" i="16"/>
  <c r="AS541" i="16"/>
  <c r="AS42" i="16"/>
  <c r="AS1853" i="16"/>
  <c r="AS1435" i="16"/>
  <c r="AS1044" i="16"/>
  <c r="AS484" i="16"/>
  <c r="AS1511" i="16"/>
  <c r="AS862" i="16"/>
  <c r="AS1504" i="16"/>
  <c r="AS569" i="16"/>
  <c r="AS1779" i="16"/>
  <c r="AS1633" i="16"/>
  <c r="AS1966" i="16"/>
  <c r="AS941" i="16"/>
  <c r="AS603" i="16"/>
  <c r="AS114" i="16"/>
  <c r="AS1666" i="16"/>
  <c r="AS133" i="16"/>
  <c r="AS632" i="16"/>
  <c r="AS1204" i="16"/>
  <c r="AS1736" i="16"/>
  <c r="AS772" i="16"/>
  <c r="AS1017" i="16"/>
  <c r="AS1352" i="16"/>
  <c r="AS1524" i="16"/>
  <c r="AS1823" i="16"/>
  <c r="AS1576" i="16"/>
  <c r="AS1189" i="16"/>
  <c r="AS428" i="16"/>
  <c r="AS1983" i="16"/>
  <c r="AS640" i="16"/>
  <c r="AS688" i="16"/>
  <c r="AS1803" i="16"/>
  <c r="AS1372" i="16"/>
  <c r="AS51" i="16"/>
  <c r="AS880" i="16"/>
  <c r="AS613" i="16"/>
  <c r="AS890" i="16"/>
  <c r="AS194" i="16"/>
  <c r="AS1402" i="16"/>
  <c r="AS1730" i="16"/>
  <c r="AS1963" i="16"/>
  <c r="AS546" i="16"/>
  <c r="AS438" i="16"/>
  <c r="AS818" i="16"/>
  <c r="AS559" i="16"/>
  <c r="AS950" i="16"/>
  <c r="AS481" i="16"/>
  <c r="AS542" i="16"/>
  <c r="AS678" i="16"/>
  <c r="AS1033" i="16"/>
  <c r="AS323" i="16"/>
  <c r="AS264" i="16"/>
  <c r="AS1253" i="16"/>
  <c r="AS723" i="16"/>
  <c r="AS719" i="16"/>
  <c r="AS1577" i="16"/>
  <c r="AS1815" i="16"/>
  <c r="AS1094" i="16"/>
  <c r="AS1695" i="16"/>
  <c r="AS1562" i="16"/>
  <c r="AS1937" i="16"/>
  <c r="AS781" i="16"/>
  <c r="AS1066" i="16"/>
  <c r="AS373" i="16"/>
  <c r="AS1884" i="16"/>
  <c r="AS152" i="16"/>
  <c r="AS1229" i="16"/>
  <c r="AS1497" i="16"/>
  <c r="AS1625" i="16"/>
  <c r="AS1506" i="16"/>
  <c r="AS1970" i="16"/>
  <c r="AS1601" i="16"/>
  <c r="AS1940" i="16"/>
  <c r="AS1683" i="16"/>
  <c r="AS1087" i="16"/>
  <c r="AS805" i="16"/>
  <c r="AS819" i="16"/>
  <c r="AS720" i="16"/>
  <c r="AS1820" i="16"/>
  <c r="AS325" i="16"/>
  <c r="AS958" i="16"/>
  <c r="AS28" i="16"/>
  <c r="AS1207" i="16"/>
  <c r="AS473" i="16"/>
  <c r="AS1399" i="16"/>
  <c r="AS1239" i="16"/>
  <c r="AS1805" i="16"/>
  <c r="AS535" i="16"/>
  <c r="AS1519" i="16"/>
  <c r="AS595" i="16"/>
  <c r="AS70" i="16"/>
  <c r="AS1495" i="16"/>
  <c r="AS1922" i="16"/>
  <c r="AS1537" i="16"/>
  <c r="AS779" i="16"/>
  <c r="AS721" i="16"/>
  <c r="AS616" i="16"/>
  <c r="AS980" i="16"/>
  <c r="AS798" i="16"/>
  <c r="AS1503" i="16"/>
  <c r="AS1407" i="16"/>
  <c r="AS601" i="16"/>
  <c r="AS366" i="16"/>
  <c r="AS669" i="16"/>
  <c r="AS390" i="16"/>
  <c r="AS714" i="16"/>
  <c r="AS1082" i="16"/>
  <c r="AS1347" i="16"/>
  <c r="AS1076" i="16"/>
  <c r="AS1370" i="16"/>
  <c r="AS1912" i="16"/>
  <c r="AS664" i="16"/>
  <c r="AS493" i="16"/>
  <c r="AS1286" i="16"/>
  <c r="AS554" i="16"/>
  <c r="AS1393" i="16"/>
  <c r="AS66" i="16"/>
  <c r="AS708" i="16"/>
  <c r="AS1825" i="16"/>
  <c r="AS15" i="16"/>
  <c r="AS429" i="16"/>
  <c r="AS757" i="16"/>
  <c r="AS730" i="16"/>
  <c r="AS199" i="16"/>
  <c r="AS733" i="16"/>
  <c r="AS692" i="16"/>
  <c r="AS1991" i="16"/>
  <c r="AS73" i="16"/>
  <c r="AS1955" i="16"/>
  <c r="AS654" i="16"/>
  <c r="AS1989" i="16"/>
  <c r="AS56" i="16"/>
  <c r="AS530" i="16"/>
  <c r="AS1100" i="16"/>
  <c r="AS694" i="16"/>
  <c r="AS1014" i="16"/>
  <c r="AS1523" i="16"/>
  <c r="AS1214" i="16"/>
  <c r="AS1002" i="16"/>
  <c r="AS637" i="16"/>
  <c r="AS1546" i="16"/>
  <c r="AS1440" i="16"/>
  <c r="AS878" i="16"/>
  <c r="AS1117" i="16"/>
  <c r="AS849" i="16"/>
  <c r="AS709" i="16"/>
  <c r="AS1711" i="16"/>
  <c r="AS1509" i="16"/>
  <c r="AS1569" i="16"/>
  <c r="AS1111" i="16"/>
  <c r="AS1864" i="16"/>
  <c r="AS874" i="16"/>
  <c r="AS803" i="16"/>
  <c r="AS1123" i="16"/>
  <c r="AS1410" i="16"/>
  <c r="AS879" i="16"/>
  <c r="AS963" i="16"/>
  <c r="AS1838" i="16"/>
  <c r="AS1355" i="16"/>
  <c r="AS86" i="16"/>
  <c r="AS246" i="16"/>
  <c r="AS1026" i="16"/>
  <c r="AS666" i="16"/>
  <c r="AS780" i="16"/>
  <c r="AS400" i="16"/>
  <c r="AS824" i="16"/>
  <c r="AS1587" i="16"/>
  <c r="AS1832" i="16"/>
  <c r="AS1498" i="16"/>
  <c r="AS20" i="16"/>
  <c r="AS1662" i="16"/>
  <c r="AS804" i="16"/>
  <c r="AS1828" i="16"/>
  <c r="AS1458" i="16"/>
  <c r="AS397" i="16"/>
  <c r="AS1291" i="16"/>
  <c r="AS1807" i="16"/>
  <c r="AS1702" i="16"/>
  <c r="AS1452" i="16"/>
  <c r="AS902" i="16"/>
  <c r="AS1477" i="16"/>
  <c r="AS571" i="16"/>
  <c r="AS1375" i="16"/>
  <c r="AS665" i="16"/>
  <c r="AS1095" i="16"/>
  <c r="AS1842" i="16"/>
  <c r="AS98" i="16"/>
  <c r="AS189" i="16"/>
  <c r="AS797" i="16"/>
  <c r="AS150" i="16"/>
  <c r="AS1182" i="16"/>
  <c r="AS46" i="16"/>
  <c r="AS116" i="16"/>
  <c r="AS1772" i="16"/>
  <c r="AS1042" i="16"/>
  <c r="AS1263" i="16"/>
  <c r="AS1797" i="16"/>
  <c r="AS186" i="16"/>
  <c r="AS1925" i="16"/>
  <c r="AS750" i="16"/>
  <c r="AS40" i="16"/>
  <c r="AS933" i="16"/>
  <c r="AS113" i="16"/>
  <c r="AS1954" i="16"/>
  <c r="AS948" i="16"/>
  <c r="AS1682" i="16"/>
  <c r="AS1992" i="16"/>
  <c r="AS561" i="16"/>
  <c r="AS775" i="16"/>
  <c r="AS971" i="16"/>
  <c r="AS418" i="16"/>
  <c r="AS1309" i="16"/>
  <c r="AS1747" i="16"/>
  <c r="AS635" i="16"/>
  <c r="AS1541" i="16"/>
  <c r="AS118" i="16"/>
  <c r="AS1938" i="16"/>
  <c r="AS54" i="16"/>
  <c r="AS1934" i="16"/>
  <c r="AS872" i="16"/>
  <c r="AS901" i="16"/>
  <c r="AS579" i="16"/>
  <c r="AS726" i="16"/>
  <c r="AS738" i="16"/>
  <c r="AS1289" i="16"/>
  <c r="AS513" i="16"/>
  <c r="AS1643" i="16"/>
  <c r="AS516" i="16"/>
  <c r="AS1224" i="16"/>
  <c r="AS1056" i="16"/>
  <c r="AS600" i="16"/>
  <c r="AS1917" i="16"/>
  <c r="AS585" i="16"/>
  <c r="AS1575" i="16"/>
  <c r="AS1329" i="16"/>
  <c r="AS374" i="16"/>
  <c r="AS1215" i="16"/>
  <c r="AS1012" i="16"/>
  <c r="AS747" i="16"/>
  <c r="AS1459" i="16"/>
  <c r="AS362" i="16"/>
  <c r="AS312" i="16"/>
  <c r="AS1724" i="16"/>
  <c r="AS1476" i="16"/>
  <c r="AS253" i="16"/>
  <c r="AS1648" i="16"/>
  <c r="AS358" i="16"/>
  <c r="AS1139" i="16"/>
  <c r="AS794" i="16"/>
  <c r="AS631" i="16"/>
  <c r="AS1867" i="16"/>
  <c r="AS295" i="16"/>
  <c r="AS655" i="16"/>
  <c r="AS1785" i="16"/>
  <c r="AS1999" i="16"/>
  <c r="AS1467" i="16"/>
  <c r="AS1171" i="16"/>
  <c r="AS1344" i="16"/>
  <c r="AS681" i="16"/>
  <c r="AS346" i="16"/>
  <c r="AS883" i="16"/>
  <c r="AS37" i="16"/>
  <c r="AS1438" i="16"/>
  <c r="AS843" i="16"/>
  <c r="AS440" i="16"/>
  <c r="AS855" i="16"/>
  <c r="AS801" i="16"/>
  <c r="AS1627" i="16"/>
  <c r="AS514" i="16"/>
  <c r="AS646" i="16"/>
  <c r="AS1079" i="16"/>
  <c r="AS1762" i="16"/>
  <c r="AS1589" i="16"/>
  <c r="AS1669" i="16"/>
  <c r="AS151" i="16"/>
  <c r="AS442" i="16"/>
  <c r="AS1531" i="16"/>
  <c r="AS457" i="16"/>
  <c r="AS951" i="16"/>
  <c r="AS1788" i="16"/>
  <c r="AS19" i="16"/>
  <c r="AS873" i="16"/>
  <c r="AS420" i="16"/>
  <c r="AS298" i="16"/>
  <c r="AS1267" i="16"/>
  <c r="AS181" i="16"/>
  <c r="AS446" i="16"/>
  <c r="AS1385" i="16"/>
  <c r="AS822" i="16"/>
  <c r="AS462" i="16"/>
  <c r="AS306" i="16"/>
  <c r="AS1328" i="16"/>
  <c r="AS1720" i="16"/>
  <c r="AS758" i="16"/>
  <c r="AS88" i="16"/>
  <c r="AS201" i="16"/>
  <c r="AS292" i="16"/>
  <c r="AS342" i="16"/>
  <c r="AS1112" i="16"/>
  <c r="AS915" i="16"/>
  <c r="AS1742" i="16"/>
  <c r="AS837" i="16"/>
  <c r="AS179" i="16"/>
  <c r="AS1796" i="16"/>
  <c r="AS356" i="16"/>
  <c r="AS1536" i="16"/>
  <c r="AS168" i="16"/>
  <c r="AS1508" i="16"/>
  <c r="AS1353" i="16"/>
  <c r="AS1771" i="16"/>
  <c r="AS1921" i="16"/>
  <c r="AS184" i="16"/>
  <c r="AS2002" i="16"/>
  <c r="AS1660" i="16"/>
  <c r="AS498" i="16"/>
  <c r="AS249" i="16"/>
  <c r="AS1998" i="16"/>
  <c r="AS1552" i="16"/>
  <c r="AS1612" i="16"/>
  <c r="AS1326" i="16"/>
  <c r="AS793" i="16"/>
  <c r="AS809" i="16"/>
  <c r="AS502" i="16"/>
  <c r="AS1295" i="16"/>
  <c r="AS568" i="16"/>
  <c r="AS537" i="16"/>
  <c r="AS1245" i="16"/>
  <c r="AS1380" i="16"/>
  <c r="AS1960" i="16"/>
  <c r="AS622" i="16"/>
  <c r="AS582" i="16"/>
  <c r="AS1784" i="16"/>
  <c r="AS1221" i="16"/>
  <c r="AS1596" i="16"/>
  <c r="AS870" i="16"/>
  <c r="AS510" i="16"/>
  <c r="AS1806" i="16"/>
  <c r="AS426" i="16"/>
  <c r="AS1447" i="16"/>
  <c r="AS1395" i="16"/>
  <c r="AS642" i="16"/>
  <c r="AS1877" i="16"/>
  <c r="AS1465" i="16"/>
  <c r="AS485" i="16"/>
  <c r="AS1136" i="16"/>
  <c r="AS1626" i="16"/>
  <c r="AS1571" i="16"/>
  <c r="AS888" i="16"/>
  <c r="AS1078" i="16"/>
  <c r="AS547" i="16"/>
  <c r="AS215" i="16"/>
  <c r="AS266" i="16"/>
  <c r="AS644" i="16"/>
  <c r="AS1181" i="16"/>
  <c r="AS157" i="16"/>
  <c r="AS1713" i="16"/>
  <c r="AS700" i="16"/>
  <c r="AS662" i="16"/>
  <c r="AS1266" i="16"/>
  <c r="AS1433" i="16"/>
  <c r="AS1451" i="16"/>
  <c r="AS1623" i="16"/>
  <c r="AS808" i="16"/>
  <c r="AS115" i="16"/>
  <c r="AS265" i="16"/>
  <c r="AS403" i="16"/>
  <c r="AS1542" i="16"/>
  <c r="AS376" i="16"/>
  <c r="AS1913" i="16"/>
  <c r="AS1141" i="16"/>
  <c r="AS1474" i="16"/>
  <c r="AS263" i="16"/>
  <c r="AS1034" i="16"/>
  <c r="AS1708" i="16"/>
  <c r="AS882" i="16"/>
  <c r="AS1814" i="16"/>
  <c r="AS1159" i="16"/>
  <c r="AS1445" i="16"/>
  <c r="AS1122" i="16"/>
  <c r="AS173" i="16"/>
  <c r="AS319" i="16"/>
  <c r="AS660" i="16"/>
  <c r="AS501" i="16"/>
  <c r="AS10" i="16"/>
  <c r="AS617" i="16"/>
  <c r="AS1489" i="16"/>
  <c r="AS847" i="16"/>
  <c r="AS921" i="16"/>
  <c r="AS575" i="16"/>
  <c r="AS841" i="16"/>
  <c r="AS740" i="16"/>
  <c r="AS1137" i="16"/>
  <c r="AS1199" i="16"/>
  <c r="AS1392" i="16"/>
  <c r="AS670" i="16"/>
  <c r="AS65" i="16"/>
  <c r="AS67" i="16"/>
  <c r="AS574" i="16"/>
  <c r="AS1109" i="16"/>
  <c r="AS1085" i="16"/>
  <c r="AS1488" i="16"/>
  <c r="AS647" i="16"/>
  <c r="AS1693" i="16"/>
  <c r="AS957" i="16"/>
  <c r="AS1015" i="16"/>
  <c r="AS1800" i="16"/>
  <c r="AS1178" i="16"/>
  <c r="AS29" i="16"/>
  <c r="AS1003" i="16"/>
  <c r="AS1513" i="16"/>
  <c r="AS536" i="16"/>
  <c r="AS1916" i="16"/>
  <c r="AS1740" i="16"/>
  <c r="AS1893" i="16"/>
  <c r="AS1507" i="16"/>
  <c r="AS649" i="16"/>
  <c r="AS1826" i="16"/>
  <c r="AS767" i="16"/>
  <c r="AS1158" i="16"/>
  <c r="AS50" i="16"/>
  <c r="AS38" i="16"/>
  <c r="AS1722" i="16"/>
  <c r="AS214" i="16"/>
  <c r="AS1381" i="16"/>
  <c r="AS1880" i="16"/>
  <c r="AS967" i="16"/>
  <c r="AS947" i="16"/>
  <c r="AS130" i="16"/>
  <c r="AS1454" i="16"/>
  <c r="AS783" i="16"/>
  <c r="AS375" i="16"/>
  <c r="AS1763" i="16"/>
  <c r="AS1231" i="16"/>
  <c r="AS212" i="16"/>
  <c r="AS1923" i="16"/>
  <c r="AS584" i="16"/>
  <c r="AS813" i="16"/>
  <c r="AS1759" i="16"/>
  <c r="AS477" i="16"/>
  <c r="AS394" i="16"/>
  <c r="AS1441" i="16"/>
  <c r="AS744" i="16"/>
  <c r="AS968" i="16"/>
  <c r="AS703" i="16"/>
  <c r="AS453" i="16"/>
  <c r="AS12" i="16"/>
  <c r="AS1242" i="16"/>
  <c r="AS814" i="16"/>
  <c r="AS441" i="16"/>
  <c r="AS578" i="16"/>
  <c r="AS317" i="16"/>
  <c r="AS1751" i="16"/>
  <c r="AS1011" i="16"/>
  <c r="AS1906" i="16"/>
  <c r="AS443" i="16"/>
  <c r="AS1279" i="16"/>
  <c r="AS381" i="16"/>
  <c r="AS103" i="16"/>
  <c r="AS534" i="16"/>
  <c r="AS1345" i="16"/>
  <c r="AS1348" i="16"/>
  <c r="AS216" i="16"/>
  <c r="AS868" i="16"/>
  <c r="AS291" i="16"/>
  <c r="AS1530" i="16"/>
  <c r="AS1264" i="16"/>
  <c r="AS1272" i="16"/>
  <c r="AS983" i="16"/>
  <c r="AS163" i="16"/>
  <c r="AS638" i="16"/>
  <c r="AS552" i="16"/>
  <c r="AS1384" i="16"/>
  <c r="AS699" i="16"/>
  <c r="AS1050" i="16"/>
  <c r="AS1602" i="16"/>
  <c r="AS1688" i="16"/>
  <c r="AS610" i="16"/>
  <c r="AS956" i="16"/>
  <c r="AS1712" i="16"/>
  <c r="AS507" i="16"/>
  <c r="AS987" i="16"/>
  <c r="AS1196" i="16"/>
  <c r="AS1858" i="16"/>
  <c r="AS1343" i="16"/>
  <c r="AS385" i="16"/>
  <c r="AS1871" i="16"/>
  <c r="AS1516" i="16"/>
  <c r="AS53" i="16"/>
  <c r="AS680" i="16"/>
  <c r="AS1351" i="16"/>
  <c r="AS1108" i="16"/>
  <c r="AS1193" i="16"/>
  <c r="AS1069" i="16"/>
  <c r="AS1988" i="16"/>
  <c r="AS1641" i="16"/>
  <c r="AS1639" i="16"/>
  <c r="AS1202" i="16"/>
  <c r="AS41" i="16"/>
  <c r="AS1723" i="16"/>
  <c r="AS455" i="16"/>
  <c r="AS836" i="16"/>
  <c r="AS1816" i="16"/>
  <c r="AS275" i="16"/>
  <c r="AS1844" i="16"/>
  <c r="AS1591" i="16"/>
  <c r="AS1833" i="16"/>
  <c r="AS515" i="16"/>
  <c r="AS1656" i="16"/>
  <c r="AS23" i="16"/>
  <c r="AS1281" i="16"/>
  <c r="AS594" i="16"/>
  <c r="AS727" i="16"/>
  <c r="AS523" i="16"/>
  <c r="AS590" i="16"/>
  <c r="AS1401" i="16"/>
  <c r="AS170" i="16"/>
  <c r="AS248" i="16"/>
  <c r="AS903" i="16"/>
  <c r="AS1325" i="16"/>
  <c r="AS1150" i="16"/>
  <c r="AS1859" i="16"/>
  <c r="AS1980" i="16"/>
  <c r="AS716" i="16"/>
  <c r="AS1072" i="16"/>
  <c r="AS1555" i="16"/>
  <c r="AS588" i="16"/>
  <c r="AS1744" i="16"/>
  <c r="AS504" i="16"/>
  <c r="AS1271" i="16"/>
  <c r="AS1927" i="16"/>
  <c r="AS343" i="16"/>
  <c r="AS1211" i="16"/>
  <c r="AS388" i="16"/>
  <c r="AS1236" i="16"/>
  <c r="AS1755" i="16"/>
  <c r="AS1243" i="16"/>
  <c r="AS1145" i="16"/>
  <c r="AS269" i="16"/>
  <c r="AS833" i="16"/>
  <c r="AS1280" i="16"/>
  <c r="AS866" i="16"/>
  <c r="AS1124" i="16"/>
  <c r="AS230" i="16"/>
  <c r="AS2000" i="16"/>
  <c r="AS1071" i="16"/>
  <c r="AS463" i="16"/>
  <c r="AS1570" i="16"/>
  <c r="AS414" i="16"/>
  <c r="AS1084" i="16"/>
  <c r="AS1235" i="16"/>
  <c r="AS196" i="16"/>
  <c r="AS1394" i="16"/>
  <c r="AS1654" i="16"/>
  <c r="AS344" i="16"/>
  <c r="AS1595" i="16"/>
  <c r="AS1579" i="16"/>
  <c r="AS1283" i="16"/>
  <c r="AS1540" i="16"/>
  <c r="AS1464" i="16"/>
  <c r="AS27" i="16"/>
  <c r="AS1631" i="16"/>
  <c r="AS1126" i="16"/>
  <c r="AS1252" i="16"/>
  <c r="AS1217" i="16"/>
  <c r="AS1482" i="16"/>
  <c r="AS487" i="16"/>
  <c r="AS604" i="16"/>
  <c r="AS1727" i="16"/>
  <c r="AS1290" i="16"/>
  <c r="AS245" i="16"/>
  <c r="AS850" i="16"/>
  <c r="AS365" i="16"/>
  <c r="AS13" i="16"/>
  <c r="AS693" i="16"/>
  <c r="AS1583" i="16"/>
  <c r="AS1161" i="16"/>
  <c r="AS1206" i="16"/>
  <c r="AS985" i="16"/>
  <c r="AS1854" i="16"/>
  <c r="AS520" i="16"/>
  <c r="AS1890" i="16"/>
  <c r="AS1642" i="16"/>
  <c r="AS627" i="16"/>
  <c r="AS333" i="16"/>
  <c r="AS1059" i="16"/>
  <c r="AS69" i="16"/>
  <c r="AS887" i="16"/>
  <c r="AS1635" i="16"/>
  <c r="AS995" i="16"/>
  <c r="AS591" i="16"/>
  <c r="AS1951" i="16"/>
  <c r="AS424" i="16"/>
  <c r="AS491" i="16"/>
  <c r="AS1250" i="16"/>
  <c r="AS869" i="16"/>
  <c r="AS104" i="16"/>
  <c r="AS648" i="16"/>
  <c r="AS645" i="16"/>
  <c r="AS764" i="16"/>
  <c r="AS553" i="16"/>
  <c r="AS89" i="16"/>
  <c r="AS1368" i="16"/>
  <c r="AS1548" i="16"/>
  <c r="AS690" i="16"/>
  <c r="AS1873" i="16"/>
  <c r="AS1010" i="16"/>
  <c r="AS1334" i="16"/>
  <c r="AS829" i="16"/>
  <c r="AS1956" i="16"/>
  <c r="AS1865" i="16"/>
  <c r="AS1653" i="16"/>
  <c r="AS1169" i="16"/>
  <c r="AS580" i="16"/>
  <c r="AS17" i="16"/>
  <c r="AS425" i="16"/>
  <c r="AS355" i="16"/>
  <c r="AS262" i="16"/>
  <c r="AS1717" i="16"/>
  <c r="AS55" i="16"/>
  <c r="AS756" i="16"/>
  <c r="AS1810" i="16"/>
  <c r="AS7" i="16"/>
  <c r="AS71" i="16"/>
  <c r="AS1915" i="16"/>
  <c r="AS310" i="16"/>
  <c r="AS922" i="16"/>
  <c r="AS521" i="16"/>
  <c r="AS1359" i="16"/>
  <c r="AS562" i="16"/>
  <c r="AS1609" i="16"/>
  <c r="AS14" i="16"/>
  <c r="AS83" i="16"/>
  <c r="AS294" i="16"/>
  <c r="AS389" i="16"/>
  <c r="AS1130" i="16"/>
  <c r="AS741" i="16"/>
  <c r="AS145" i="16"/>
  <c r="AS1339" i="16"/>
  <c r="AS766" i="16"/>
  <c r="AS26" i="16"/>
  <c r="AS166" i="16"/>
  <c r="AS198" i="16"/>
  <c r="AS1335" i="16"/>
  <c r="AS1151" i="16"/>
  <c r="AS1544" i="16"/>
  <c r="AS1185" i="16"/>
  <c r="AS409" i="16"/>
  <c r="AS954" i="16"/>
  <c r="AS177" i="16"/>
  <c r="AS629" i="16"/>
  <c r="AS217" i="16"/>
  <c r="AS1943" i="16"/>
  <c r="AS1624" i="16"/>
  <c r="AS211" i="16"/>
  <c r="AS674" i="16"/>
  <c r="AS1894" i="16"/>
  <c r="AS1125" i="16"/>
  <c r="AS1218" i="16"/>
  <c r="AS1974" i="16"/>
  <c r="AS1719" i="16"/>
  <c r="AS167" i="16"/>
  <c r="AS935" i="16"/>
  <c r="AS1817" i="16"/>
  <c r="AS1737" i="16"/>
  <c r="AS1022" i="16"/>
  <c r="AS225" i="16"/>
  <c r="AS1663" i="16"/>
  <c r="AS1256" i="16"/>
  <c r="AS1369" i="16"/>
  <c r="AS1030" i="16"/>
  <c r="AS208" i="16"/>
  <c r="AS1128" i="16"/>
  <c r="AS200" i="16"/>
  <c r="AS4" i="16"/>
  <c r="AS548" i="16"/>
  <c r="AS1241" i="16"/>
  <c r="AS1419" i="16"/>
  <c r="AS932" i="16"/>
  <c r="AS1768" i="16"/>
  <c r="AS311" i="16"/>
  <c r="AS1680" i="16"/>
  <c r="AS404" i="16"/>
  <c r="AS508" i="16"/>
  <c r="AS1157" i="16"/>
  <c r="AS1634" i="16"/>
  <c r="AS370" i="16"/>
  <c r="AS1397" i="16"/>
  <c r="AS1321" i="16"/>
  <c r="AS598" i="16"/>
  <c r="AS636" i="16"/>
  <c r="AS1247" i="16"/>
  <c r="AS1485" i="16"/>
  <c r="AS296" i="16"/>
  <c r="AS329" i="16"/>
  <c r="AS1902" i="16"/>
  <c r="AS1167" i="16"/>
  <c r="AS354" i="16"/>
  <c r="AS1063" i="16"/>
  <c r="AS1939" i="16"/>
  <c r="AS1276" i="16"/>
  <c r="AS1233" i="16"/>
  <c r="AS1808" i="16"/>
  <c r="AS345" i="16"/>
  <c r="AS1514" i="16"/>
  <c r="AS889" i="16"/>
  <c r="AS1228" i="16"/>
  <c r="AS407" i="16"/>
  <c r="AS1932" i="16"/>
  <c r="AS1780" i="16"/>
  <c r="AS581" i="16"/>
  <c r="AS1081" i="16"/>
  <c r="AS1622" i="16"/>
  <c r="AS1898" i="16"/>
  <c r="AS470" i="16"/>
  <c r="AS930" i="16"/>
  <c r="AS1732" i="16"/>
  <c r="AS630" i="16"/>
  <c r="AS143" i="16"/>
  <c r="AS326" i="16"/>
  <c r="AS1565" i="16"/>
  <c r="AS1594" i="16"/>
  <c r="AS1892" i="16"/>
  <c r="AS1172" i="16"/>
  <c r="AS1077" i="16"/>
  <c r="AS1539" i="16"/>
  <c r="AS205" i="16"/>
  <c r="AS307" i="16"/>
  <c r="AS771" i="16"/>
  <c r="AS1684" i="16"/>
  <c r="AS1681" i="16"/>
  <c r="AS1715" i="16"/>
  <c r="AS558" i="16"/>
  <c r="AS218" i="16"/>
  <c r="AS782" i="16"/>
  <c r="AS854" i="16"/>
  <c r="AS596" i="16"/>
  <c r="AS138" i="16"/>
  <c r="AS247" i="16"/>
  <c r="AS282" i="16"/>
  <c r="AS676" i="16"/>
  <c r="AS1113" i="16"/>
  <c r="AS1301" i="16"/>
  <c r="AS1725" i="16"/>
  <c r="AS244" i="16"/>
  <c r="AS1027" i="16"/>
  <c r="AS1592" i="16"/>
  <c r="AS1600" i="16"/>
  <c r="AS979" i="16"/>
  <c r="AS436" i="16"/>
  <c r="AS1874" i="16"/>
  <c r="AS278" i="16"/>
  <c r="AS281" i="16"/>
  <c r="AS532" i="16"/>
  <c r="AS1686" i="16"/>
  <c r="AS788" i="16"/>
  <c r="AS605" i="16"/>
  <c r="AS90" i="16"/>
  <c r="AS47" i="16"/>
  <c r="AS1086" i="16"/>
  <c r="AS1373" i="16"/>
  <c r="AS1358" i="16"/>
  <c r="AS1188" i="16"/>
  <c r="AS1065" i="16"/>
  <c r="AS1910" i="16"/>
  <c r="AS1455" i="16"/>
  <c r="AS728" i="16"/>
  <c r="AS920" i="16"/>
  <c r="AS330" i="16"/>
  <c r="AS856" i="16"/>
  <c r="AS686" i="16"/>
  <c r="AS1698" i="16"/>
  <c r="AS1480" i="16"/>
  <c r="AS119" i="16"/>
  <c r="AS573" i="16"/>
  <c r="AS1841" i="16"/>
  <c r="AS745" i="16"/>
  <c r="AS261" i="16"/>
  <c r="AS1976" i="16"/>
  <c r="AS509" i="16"/>
  <c r="AS1023" i="16"/>
  <c r="AS1268" i="16"/>
  <c r="AS919" i="16"/>
  <c r="AS96" i="16"/>
  <c r="AS1251" i="16"/>
  <c r="AS706" i="16"/>
  <c r="AS1638" i="16"/>
  <c r="AS81" i="16"/>
  <c r="AS992" i="16"/>
  <c r="AS1885" i="16"/>
  <c r="AS885" i="16"/>
  <c r="AS1000" i="16"/>
  <c r="AS1620" i="16"/>
  <c r="AS1421" i="16"/>
  <c r="AS652" i="16"/>
  <c r="AS760" i="16"/>
  <c r="AS1398" i="16"/>
  <c r="AS58" i="16"/>
  <c r="AS148" i="16"/>
  <c r="AS360" i="16"/>
  <c r="AS651" i="16"/>
  <c r="AS488" i="16"/>
  <c r="AS978" i="16"/>
  <c r="AS583" i="16"/>
  <c r="AS1148" i="16"/>
  <c r="AS413" i="16"/>
  <c r="AS1105" i="16"/>
  <c r="AS1545" i="16"/>
  <c r="AS564" i="16"/>
  <c r="AS340" i="16"/>
  <c r="AS982" i="16"/>
  <c r="AS1460" i="16"/>
  <c r="AS900" i="16"/>
  <c r="AS1039" i="16"/>
  <c r="AS459" i="16"/>
  <c r="AS1427" i="16"/>
  <c r="AS1968" i="16"/>
  <c r="AS1057" i="16"/>
  <c r="AS1486" i="16"/>
  <c r="AS1302" i="16"/>
  <c r="AS155" i="16"/>
  <c r="AS998" i="16"/>
  <c r="AS1965" i="16"/>
  <c r="AS1388" i="16"/>
  <c r="AS1255" i="16"/>
  <c r="AS1226" i="16"/>
  <c r="AS702" i="16"/>
  <c r="AS1676" i="16"/>
  <c r="AS1208" i="16"/>
  <c r="AS823" i="16"/>
  <c r="AS1403" i="16"/>
  <c r="AS43" i="16"/>
  <c r="AS1679" i="16"/>
  <c r="AS503" i="16"/>
  <c r="AS871" i="16"/>
  <c r="AS1637" i="16"/>
  <c r="AS21" i="16"/>
  <c r="AS914" i="16"/>
  <c r="AS1197" i="16"/>
  <c r="AS790" i="16"/>
  <c r="AS913" i="16"/>
  <c r="AS1203" i="16"/>
  <c r="AS1876" i="16"/>
  <c r="AS231" i="16"/>
  <c r="AS401" i="16"/>
  <c r="AS1114" i="16"/>
  <c r="AS715" i="16"/>
  <c r="AS195" i="16"/>
  <c r="AS852" i="16"/>
  <c r="AS1538" i="16"/>
  <c r="AS161" i="16"/>
  <c r="AS1043" i="16"/>
  <c r="AS886" i="16"/>
  <c r="AS1557" i="16"/>
  <c r="AS1585" i="16"/>
  <c r="AS74" i="16"/>
  <c r="AS712" i="16"/>
  <c r="AS1417" i="16"/>
  <c r="AS300" i="16"/>
  <c r="AS1025" i="16"/>
  <c r="AS359" i="16"/>
  <c r="AS471" i="16"/>
  <c r="AS895" i="16"/>
  <c r="AS120" i="16"/>
  <c r="AS437" i="16"/>
  <c r="AS1297" i="16"/>
  <c r="AS1766" i="16"/>
  <c r="AS209" i="16"/>
  <c r="AS961" i="16"/>
  <c r="AS1528" i="16"/>
  <c r="AS1469" i="16"/>
  <c r="AS639" i="16"/>
  <c r="AS68" i="16"/>
  <c r="D27" i="16"/>
  <c r="AS223" i="16"/>
  <c r="AS993" i="16"/>
  <c r="AS125" i="16"/>
  <c r="AS1443" i="16"/>
  <c r="AS1726" i="16"/>
  <c r="AS1346" i="16"/>
  <c r="AS663" i="16"/>
  <c r="AS853" i="16"/>
  <c r="AS1748" i="16"/>
  <c r="AS1628" i="16"/>
  <c r="AS884" i="16"/>
  <c r="AS1689" i="16"/>
  <c r="AS518" i="16"/>
  <c r="AS587" i="16"/>
  <c r="AS1336" i="16"/>
  <c r="AS324" i="16"/>
  <c r="AS147" i="16"/>
  <c r="AS1198" i="16"/>
  <c r="AS1558" i="16"/>
  <c r="AS1566" i="16"/>
  <c r="AS916" i="16"/>
  <c r="AS1491" i="16"/>
  <c r="AS633" i="16"/>
  <c r="AS1928" i="16"/>
  <c r="AS1115" i="16"/>
  <c r="AS372" i="16"/>
  <c r="AS802" i="16"/>
  <c r="AS612" i="16"/>
  <c r="AS468" i="16"/>
  <c r="AS497" i="16"/>
  <c r="AS1361" i="16"/>
  <c r="AS350" i="16"/>
  <c r="AS1851" i="16"/>
  <c r="AS1615" i="16"/>
  <c r="AS1097" i="16"/>
  <c r="AS549" i="16"/>
  <c r="AS391" i="16"/>
  <c r="AS61" i="16"/>
  <c r="AS875" i="16"/>
  <c r="AS164" i="16"/>
  <c r="AS328" i="16"/>
  <c r="AS1926" i="16"/>
  <c r="AS1045" i="16"/>
  <c r="AS1288" i="16"/>
  <c r="J27" i="16" l="1"/>
  <c r="G27" i="16"/>
  <c r="BP43" i="16"/>
  <c r="L27" i="16" l="1"/>
  <c r="F40" i="16"/>
  <c r="F39" i="16"/>
  <c r="P40" i="16"/>
  <c r="P39" i="16"/>
  <c r="K45" i="10" l="1"/>
  <c r="K46" i="10"/>
  <c r="K47" i="10" l="1"/>
  <c r="BP42" i="16" l="1"/>
  <c r="BP52" i="16" l="1"/>
  <c r="BP53" i="16" s="1"/>
  <c r="BR15" i="16"/>
  <c r="K48" i="10" l="1"/>
  <c r="AV2005" i="16"/>
  <c r="AV358" i="16"/>
  <c r="AV853" i="16"/>
  <c r="AV855" i="16"/>
  <c r="AV318" i="16"/>
  <c r="AV152" i="16"/>
  <c r="AV527" i="16"/>
  <c r="AV309" i="16"/>
  <c r="AV493" i="16"/>
  <c r="AV553" i="16"/>
  <c r="AV1816" i="16"/>
  <c r="AV666" i="16"/>
  <c r="AV890" i="16"/>
  <c r="AV1983" i="16"/>
  <c r="AV451" i="16"/>
  <c r="AV1917" i="16"/>
  <c r="AV1801" i="16"/>
  <c r="AV1001" i="16"/>
  <c r="AV951" i="16"/>
  <c r="AV1677" i="16"/>
  <c r="AV602" i="16"/>
  <c r="AV1719" i="16"/>
  <c r="AV1853" i="16"/>
  <c r="AV559" i="16"/>
  <c r="AV1966" i="16"/>
  <c r="AV632" i="16"/>
  <c r="AV847" i="16"/>
  <c r="AV271" i="16"/>
  <c r="AV1045" i="16"/>
  <c r="AV424" i="16"/>
  <c r="AV839" i="16"/>
  <c r="AV907" i="16"/>
  <c r="AV1433" i="16"/>
  <c r="AV485" i="16"/>
  <c r="AV163" i="16"/>
  <c r="AV1528" i="16"/>
  <c r="AV1843" i="16"/>
  <c r="AV2000" i="16"/>
  <c r="AV1718" i="16"/>
  <c r="AV1374" i="16"/>
  <c r="AV225" i="16"/>
  <c r="AV1097" i="16"/>
  <c r="AV708" i="16"/>
  <c r="AV787" i="16"/>
  <c r="AV1881" i="16"/>
  <c r="AV1310" i="16"/>
  <c r="AV280" i="16"/>
  <c r="AV1198" i="16"/>
  <c r="AV524" i="16"/>
  <c r="AV1747" i="16"/>
  <c r="AV1562" i="16"/>
  <c r="AV2001" i="16"/>
  <c r="AV788" i="16"/>
  <c r="AV605" i="16"/>
  <c r="AV1363" i="16"/>
  <c r="AV234" i="16"/>
  <c r="AV1616" i="16"/>
  <c r="AV633" i="16"/>
  <c r="AV608" i="16"/>
  <c r="AV49" i="16"/>
  <c r="AV1372" i="16"/>
  <c r="AV302" i="16"/>
  <c r="AV792" i="16"/>
  <c r="AV724" i="16"/>
  <c r="AV487" i="16"/>
  <c r="AV1807" i="16"/>
  <c r="AV473" i="16"/>
  <c r="AV249" i="16"/>
  <c r="AV26" i="16"/>
  <c r="AV1063" i="16"/>
  <c r="AV1292" i="16"/>
  <c r="AV1597" i="16"/>
  <c r="AV700" i="16"/>
  <c r="AV542" i="16"/>
  <c r="AV20" i="16"/>
  <c r="AV1600" i="16"/>
  <c r="AV1935" i="16"/>
  <c r="AV627" i="16"/>
  <c r="AV138" i="16"/>
  <c r="AV1170" i="16"/>
  <c r="AV1638" i="16"/>
  <c r="AV540" i="16"/>
  <c r="AV508" i="16"/>
  <c r="AV650" i="16"/>
  <c r="AV1943" i="16"/>
  <c r="AV1794" i="16"/>
  <c r="AV1340" i="16"/>
  <c r="AV1277" i="16"/>
  <c r="AV252" i="16"/>
  <c r="AV1449" i="16"/>
  <c r="AV32" i="16"/>
  <c r="AV735" i="16"/>
  <c r="AV897" i="16"/>
  <c r="AV933" i="16"/>
  <c r="AV384" i="16"/>
  <c r="AV44" i="16"/>
  <c r="AV268" i="16"/>
  <c r="AV477" i="16"/>
  <c r="AV569" i="16"/>
  <c r="AV499" i="16"/>
  <c r="AV568" i="16"/>
  <c r="AV1633" i="16"/>
  <c r="AV1960" i="16"/>
  <c r="AV1397" i="16"/>
  <c r="AV1826" i="16"/>
  <c r="AV1922" i="16"/>
  <c r="AV866" i="16"/>
  <c r="AV664" i="16"/>
  <c r="AV57" i="16"/>
  <c r="AV709" i="16"/>
  <c r="AV483" i="16"/>
  <c r="AV710" i="16"/>
  <c r="AV1282" i="16"/>
  <c r="AV1087" i="16"/>
  <c r="AV1245" i="16"/>
  <c r="AV798" i="16"/>
  <c r="AV100" i="16"/>
  <c r="AV1284" i="16"/>
  <c r="AV1693" i="16"/>
  <c r="AV1255" i="16"/>
  <c r="AV680" i="16"/>
  <c r="AV67" i="16"/>
  <c r="AV1015" i="16"/>
  <c r="AV460" i="16"/>
  <c r="AV97" i="16"/>
  <c r="AV920" i="16"/>
  <c r="AV699" i="16"/>
  <c r="AV593" i="16"/>
  <c r="AV520" i="16"/>
  <c r="AV494" i="16"/>
  <c r="AV1442" i="16"/>
  <c r="AV418" i="16"/>
  <c r="AV1684" i="16"/>
  <c r="AV179" i="16"/>
  <c r="AV429" i="16"/>
  <c r="AV930" i="16"/>
  <c r="AV1535" i="16"/>
  <c r="AV970" i="16"/>
  <c r="AV1624" i="16"/>
  <c r="AV838" i="16"/>
  <c r="AV1621" i="16"/>
  <c r="AV1780" i="16"/>
  <c r="AV549" i="16"/>
  <c r="AV1031" i="16"/>
  <c r="AV850" i="16"/>
  <c r="AV1352" i="16"/>
  <c r="AV333" i="16"/>
  <c r="AV1604" i="16"/>
  <c r="AV2006" i="16"/>
  <c r="AV1381" i="16"/>
  <c r="AV498" i="16"/>
  <c r="AV337" i="16"/>
  <c r="AV1579" i="16"/>
  <c r="AV1865" i="16"/>
  <c r="AV1956" i="16"/>
  <c r="AV811" i="16"/>
  <c r="AV1502" i="16"/>
  <c r="AV694" i="16"/>
  <c r="AV313" i="16"/>
  <c r="AV868" i="16"/>
  <c r="AV361" i="16"/>
  <c r="AV1103" i="16"/>
  <c r="AV1226" i="16"/>
  <c r="AV1701" i="16"/>
  <c r="AV491" i="16"/>
  <c r="AV1482" i="16"/>
  <c r="AV172" i="16"/>
  <c r="AV1685" i="16"/>
  <c r="AV1928" i="16"/>
  <c r="AV1072" i="16"/>
  <c r="AV761" i="16"/>
  <c r="AV1959" i="16"/>
  <c r="AV311" i="16"/>
  <c r="AV1889" i="16"/>
  <c r="AV1995" i="16"/>
  <c r="AV149" i="16"/>
  <c r="AV646" i="16"/>
  <c r="AV1723" i="16"/>
  <c r="AV1373" i="16"/>
  <c r="AV58" i="16"/>
  <c r="AV777" i="16"/>
  <c r="AV405" i="16"/>
  <c r="AV1893" i="16"/>
  <c r="AV1131" i="16"/>
  <c r="AV1554" i="16"/>
  <c r="AV955" i="16"/>
  <c r="AV1274" i="16"/>
  <c r="AV372" i="16"/>
  <c r="AV566" i="16"/>
  <c r="AV1921" i="16"/>
  <c r="AV1367" i="16"/>
  <c r="AV793" i="16"/>
  <c r="AV351" i="16"/>
  <c r="AV1530" i="16"/>
  <c r="AV2004" i="16"/>
  <c r="AV665" i="16"/>
  <c r="AV1998" i="16"/>
  <c r="AV630" i="16"/>
  <c r="AV1770" i="16"/>
  <c r="AV1808" i="16"/>
  <c r="AV256" i="16"/>
  <c r="AV906" i="16"/>
  <c r="AV226" i="16"/>
  <c r="AV929" i="16"/>
  <c r="AV1988" i="16"/>
  <c r="AV1333" i="16"/>
  <c r="AV902" i="16"/>
  <c r="AV299" i="16"/>
  <c r="AV194" i="16"/>
  <c r="AV1144" i="16"/>
  <c r="AV153" i="16"/>
  <c r="AV110" i="16"/>
  <c r="AV346" i="16"/>
  <c r="AV1309" i="16"/>
  <c r="AV972" i="16"/>
  <c r="AV883" i="16"/>
  <c r="AV648" i="16"/>
  <c r="AV210" i="16"/>
  <c r="AV808" i="16"/>
  <c r="AV482" i="16"/>
  <c r="AV1700" i="16"/>
  <c r="AV1167" i="16"/>
  <c r="AV214" i="16"/>
  <c r="AV1491" i="16"/>
  <c r="AV1591" i="16"/>
  <c r="AV93" i="16"/>
  <c r="AV1073" i="16"/>
  <c r="AV1599" i="16"/>
  <c r="AV1888" i="16"/>
  <c r="AV596" i="16"/>
  <c r="AV339" i="16"/>
  <c r="AV658" i="16"/>
  <c r="AV456" i="16"/>
  <c r="AV1586" i="16"/>
  <c r="AV1423" i="16"/>
  <c r="AV1437" i="16"/>
  <c r="AV414" i="16"/>
  <c r="AV1201" i="16"/>
  <c r="AV1168" i="16"/>
  <c r="AV1360" i="16"/>
  <c r="AV1918" i="16"/>
  <c r="AV48" i="16"/>
  <c r="AV579" i="16"/>
  <c r="AV1957" i="16"/>
  <c r="AV1806" i="16"/>
  <c r="AV1546" i="16"/>
  <c r="AV531" i="16"/>
  <c r="AV1425" i="16"/>
  <c r="AV686" i="16"/>
  <c r="AV1647" i="16"/>
  <c r="AV1359" i="16"/>
  <c r="AV120" i="16"/>
  <c r="AV740" i="16"/>
  <c r="AV894" i="16"/>
  <c r="AV960" i="16"/>
  <c r="AV243" i="16"/>
  <c r="AV407" i="16"/>
  <c r="AV1615" i="16"/>
  <c r="AV617" i="16"/>
  <c r="AV1481" i="16"/>
  <c r="AV1646" i="16"/>
  <c r="AV985" i="16"/>
  <c r="AV1286" i="16"/>
  <c r="AV1480" i="16"/>
  <c r="AV1679" i="16"/>
  <c r="AV1942" i="16"/>
  <c r="AV1400" i="16"/>
  <c r="AV263" i="16"/>
  <c r="AV73" i="16"/>
  <c r="AV1592" i="16"/>
  <c r="AV1388" i="16"/>
  <c r="AV425" i="16"/>
  <c r="AV34" i="16"/>
  <c r="AV1355" i="16"/>
  <c r="AV1302" i="16"/>
  <c r="AV1520" i="16"/>
  <c r="AV1655" i="16"/>
  <c r="AV80" i="16"/>
  <c r="AV825" i="16"/>
  <c r="AV1609" i="16"/>
  <c r="AV1040" i="16"/>
  <c r="AV223" i="16"/>
  <c r="AV236" i="16"/>
  <c r="AV1252" i="16"/>
  <c r="AV1197" i="16"/>
  <c r="AV988" i="16"/>
  <c r="AV806" i="16"/>
  <c r="AV1494" i="16"/>
  <c r="AV169" i="16"/>
  <c r="AV1577" i="16"/>
  <c r="AV1446" i="16"/>
  <c r="AV822" i="16"/>
  <c r="AV51" i="16"/>
  <c r="AV862" i="16"/>
  <c r="AV1009" i="16"/>
  <c r="AV1476" i="16"/>
  <c r="AV1505" i="16"/>
  <c r="AV324" i="16"/>
  <c r="AV1962" i="16"/>
  <c r="AV257" i="16"/>
  <c r="AV1648" i="16"/>
  <c r="AV1408" i="16"/>
  <c r="AV758" i="16"/>
  <c r="AV1350" i="16"/>
  <c r="AV799" i="16"/>
  <c r="AV1435" i="16"/>
  <c r="AV1060" i="16"/>
  <c r="AV119" i="16"/>
  <c r="AV807" i="16"/>
  <c r="AV1043" i="16"/>
  <c r="AV227" i="16"/>
  <c r="AV136" i="16"/>
  <c r="AV218" i="16"/>
  <c r="AV884" i="16"/>
  <c r="AV1829" i="16"/>
  <c r="AV1501" i="16"/>
  <c r="AV182" i="16"/>
  <c r="AV174" i="16"/>
  <c r="AV1884" i="16"/>
  <c r="AV1375" i="16"/>
  <c r="AV820" i="16"/>
  <c r="AV241" i="16"/>
  <c r="AV1478" i="16"/>
  <c r="AV1157" i="16"/>
  <c r="AV1241" i="16"/>
  <c r="AV535" i="16"/>
  <c r="AV516" i="16"/>
  <c r="AV419" i="16"/>
  <c r="AV261" i="16"/>
  <c r="AV1451" i="16"/>
  <c r="AV619" i="16"/>
  <c r="AV1623" i="16"/>
  <c r="AV624" i="16"/>
  <c r="AV557" i="16"/>
  <c r="AV454" i="16"/>
  <c r="AV366" i="16"/>
  <c r="AV1361" i="16"/>
  <c r="AV1766" i="16"/>
  <c r="AV565" i="16"/>
  <c r="AV1020" i="16"/>
  <c r="AV1563" i="16"/>
  <c r="AV1039" i="16"/>
  <c r="AV1183" i="16"/>
  <c r="AV1759" i="16"/>
  <c r="AV1354" i="16"/>
  <c r="AV1142" i="16"/>
  <c r="AV1703" i="16"/>
  <c r="AV1606" i="16"/>
  <c r="AV170" i="16"/>
  <c r="AV1821" i="16"/>
  <c r="AV1590" i="16"/>
  <c r="AV937" i="16"/>
  <c r="AV1203" i="16"/>
  <c r="AV1519" i="16"/>
  <c r="AV1944" i="16"/>
  <c r="AV1929" i="16"/>
  <c r="AV1450" i="16"/>
  <c r="AV1061" i="16"/>
  <c r="AV784" i="16"/>
  <c r="AV1644" i="16"/>
  <c r="AV1545" i="16"/>
  <c r="AV469" i="16"/>
  <c r="AV1967" i="16"/>
  <c r="AV1148" i="16"/>
  <c r="AV673" i="16"/>
  <c r="AV1500" i="16"/>
  <c r="AV330" i="16"/>
  <c r="AV341" i="16"/>
  <c r="AV712" i="16"/>
  <c r="AV76" i="16"/>
  <c r="AV515" i="16"/>
  <c r="AV157" i="16"/>
  <c r="AV1260" i="16"/>
  <c r="AV25" i="16"/>
  <c r="AV207" i="16"/>
  <c r="AV53" i="16"/>
  <c r="AV1038" i="16"/>
  <c r="AV1244" i="16"/>
  <c r="AV1215" i="16"/>
  <c r="AV730" i="16"/>
  <c r="AV421" i="16"/>
  <c r="AV1698" i="16"/>
  <c r="AV1221" i="16"/>
  <c r="AV202" i="16"/>
  <c r="AV19" i="16"/>
  <c r="AV728" i="16"/>
  <c r="AV90" i="16"/>
  <c r="AV116" i="16"/>
  <c r="AV1276" i="16"/>
  <c r="AV1146" i="16"/>
  <c r="AV1115" i="16"/>
  <c r="AV1515" i="16"/>
  <c r="AV781" i="16"/>
  <c r="AV1305" i="16"/>
  <c r="AV395" i="16"/>
  <c r="AV14" i="16"/>
  <c r="AV1503" i="16"/>
  <c r="AV1126" i="16"/>
  <c r="AV1394" i="16"/>
  <c r="AV1327" i="16"/>
  <c r="AV1540" i="16"/>
  <c r="AV882" i="16"/>
  <c r="AV857" i="16"/>
  <c r="AV1872" i="16"/>
  <c r="AV1279" i="16"/>
  <c r="AV1466" i="16"/>
  <c r="AV982" i="16"/>
  <c r="AV180" i="16"/>
  <c r="AV70" i="16"/>
  <c r="AV623" i="16"/>
  <c r="AV983" i="16"/>
  <c r="AV10" i="16"/>
  <c r="AV350" i="16"/>
  <c r="AV12" i="16"/>
  <c r="AV574" i="16"/>
  <c r="AV1076" i="16"/>
  <c r="AV1705" i="16"/>
  <c r="AV1092" i="16"/>
  <c r="AV1802" i="16"/>
  <c r="AV1940" i="16"/>
  <c r="AV916" i="16"/>
  <c r="AV1711" i="16"/>
  <c r="AV1084" i="16"/>
  <c r="AV867" i="16"/>
  <c r="AV1002" i="16"/>
  <c r="AV1190" i="16"/>
  <c r="AV946" i="16"/>
  <c r="AV1873" i="16"/>
  <c r="AV1724" i="16"/>
  <c r="AV1786" i="16"/>
  <c r="AV66" i="16"/>
  <c r="AV560" i="16"/>
  <c r="AV1479" i="16"/>
  <c r="AV901" i="16"/>
  <c r="AV705" i="16"/>
  <c r="AV279" i="16"/>
  <c r="AV701" i="16"/>
  <c r="AV571" i="16"/>
  <c r="AV949" i="16"/>
  <c r="AV81" i="16"/>
  <c r="AV1415" i="16"/>
  <c r="AV654" i="16"/>
  <c r="AV1832" i="16"/>
  <c r="AV377" i="16"/>
  <c r="AV275" i="16"/>
  <c r="AV177" i="16"/>
  <c r="AV1645" i="16"/>
  <c r="AV1894" i="16"/>
  <c r="AV1456" i="16"/>
  <c r="AV36" i="16"/>
  <c r="AV199" i="16"/>
  <c r="AV108" i="16"/>
  <c r="AV1422" i="16"/>
  <c r="AV992" i="16"/>
  <c r="AV1349" i="16"/>
  <c r="AV450" i="16"/>
  <c r="AV1430" i="16"/>
  <c r="AV38" i="16"/>
  <c r="AV1762" i="16"/>
  <c r="AV1404" i="16"/>
  <c r="AV741" i="16"/>
  <c r="AV420" i="16"/>
  <c r="AV1713" i="16"/>
  <c r="AV406" i="16"/>
  <c r="AV831" i="16"/>
  <c r="AV1920" i="16"/>
  <c r="AV938" i="16"/>
  <c r="AV1270" i="16"/>
  <c r="AV1382" i="16"/>
  <c r="AV31" i="16"/>
  <c r="AV1916" i="16"/>
  <c r="AV1429" i="16"/>
  <c r="AV545" i="16"/>
  <c r="AV1294" i="16"/>
  <c r="AV109" i="16"/>
  <c r="AV755" i="16"/>
  <c r="AV1676" i="16"/>
  <c r="AV403" i="16"/>
  <c r="AV615" i="16"/>
  <c r="AV28" i="16"/>
  <c r="AV751" i="16"/>
  <c r="AV1804" i="16"/>
  <c r="AV1507" i="16"/>
  <c r="AV184" i="16"/>
  <c r="AV1548" i="16"/>
  <c r="AV438" i="16"/>
  <c r="AV1012" i="16"/>
  <c r="AV374" i="16"/>
  <c r="AV1587" i="16"/>
  <c r="AV1847" i="16"/>
  <c r="AV578" i="16"/>
  <c r="AV154" i="16"/>
  <c r="AV1740" i="16"/>
  <c r="AV1538" i="16"/>
  <c r="AV89" i="16"/>
  <c r="AV1750" i="16"/>
  <c r="AV1405" i="16"/>
  <c r="AV1948" i="16"/>
  <c r="AV688" i="16"/>
  <c r="AV1229" i="16"/>
  <c r="AV1068" i="16"/>
  <c r="AV1208" i="16"/>
  <c r="AV1300" i="16"/>
  <c r="AV1842" i="16"/>
  <c r="AV613" i="16"/>
  <c r="AV674" i="16"/>
  <c r="AV137" i="16"/>
  <c r="AV343" i="16"/>
  <c r="AV274" i="16"/>
  <c r="AV255" i="16"/>
  <c r="AV841" i="16"/>
  <c r="AV1824" i="16"/>
  <c r="AV626" i="16"/>
  <c r="AV581" i="16"/>
  <c r="AV1603" i="16"/>
  <c r="AV1937" i="16"/>
  <c r="AV142" i="16"/>
  <c r="AV1869" i="16"/>
  <c r="AV1524" i="16"/>
  <c r="AV436" i="16"/>
  <c r="AV85" i="16"/>
  <c r="AV1460" i="16"/>
  <c r="AV1111" i="16"/>
  <c r="AV1079" i="16"/>
  <c r="AV1570" i="16"/>
  <c r="AV1857" i="16"/>
  <c r="AV363" i="16"/>
  <c r="AV1151" i="16"/>
  <c r="AV1268" i="16"/>
  <c r="AV1610" i="16"/>
  <c r="AV1059" i="16"/>
  <c r="AV204" i="16"/>
  <c r="AV1949" i="16"/>
  <c r="AV1145" i="16"/>
  <c r="AV621" i="16"/>
  <c r="AV1054" i="16"/>
  <c r="AV1055" i="16"/>
  <c r="AV835" i="16"/>
  <c r="AV1099" i="16"/>
  <c r="AV1650" i="16"/>
  <c r="AV800" i="16"/>
  <c r="AV756" i="16"/>
  <c r="AV181" i="16"/>
  <c r="AV1109" i="16"/>
  <c r="AV1755" i="16"/>
  <c r="AV1024" i="16"/>
  <c r="AV1833" i="16"/>
  <c r="AV463" i="16"/>
  <c r="AV1574" i="16"/>
  <c r="AV1689" i="16"/>
  <c r="AV816" i="16"/>
  <c r="AV431" i="16"/>
  <c r="AV1351" i="16"/>
  <c r="AV441" i="16"/>
  <c r="AV23" i="16"/>
  <c r="AV355" i="16"/>
  <c r="AV772" i="16"/>
  <c r="AV269" i="16"/>
  <c r="AV760" i="16"/>
  <c r="AV948" i="16"/>
  <c r="AV1383" i="16"/>
  <c r="AV1181" i="16"/>
  <c r="AV54" i="16"/>
  <c r="AV84" i="16"/>
  <c r="AV1291" i="16"/>
  <c r="AV1313" i="16"/>
  <c r="AV742" i="16"/>
  <c r="AV1839" i="16"/>
  <c r="AV1941" i="16"/>
  <c r="AV603" i="16"/>
  <c r="AV40" i="16"/>
  <c r="AV1664" i="16"/>
  <c r="AV925" i="16"/>
  <c r="AV1708" i="16"/>
  <c r="AV1722" i="16"/>
  <c r="AV1883" i="16"/>
  <c r="AV464" i="16"/>
  <c r="AV1421" i="16"/>
  <c r="AV1694" i="16"/>
  <c r="AV1078" i="16"/>
  <c r="AV1758" i="16"/>
  <c r="AV1306" i="16"/>
  <c r="AV947" i="16"/>
  <c r="AV1228" i="16"/>
  <c r="AV208" i="16"/>
  <c r="AV1324" i="16"/>
  <c r="AV1173" i="16"/>
  <c r="AV663" i="16"/>
  <c r="AV1051" i="16"/>
  <c r="AV1236" i="16"/>
  <c r="AV238" i="16"/>
  <c r="AV685" i="16"/>
  <c r="AV1463" i="16"/>
  <c r="AV191" i="16"/>
  <c r="AV1971" i="16"/>
  <c r="AV1977" i="16"/>
  <c r="AV1402" i="16"/>
  <c r="AV702" i="16"/>
  <c r="AV1817" i="16"/>
  <c r="AV637" i="16"/>
  <c r="AV513" i="16"/>
  <c r="AV910" i="16"/>
  <c r="AV941" i="16"/>
  <c r="AV1680" i="16"/>
  <c r="AV466" i="16"/>
  <c r="AV161" i="16"/>
  <c r="AV625" i="16"/>
  <c r="AV679" i="16"/>
  <c r="AV211" i="16"/>
  <c r="AV1716" i="16"/>
  <c r="AV1626" i="16"/>
  <c r="AV1334" i="16"/>
  <c r="AV413" i="16"/>
  <c r="AV401" i="16"/>
  <c r="AV455" i="16"/>
  <c r="AV875" i="16"/>
  <c r="AV1951" i="16"/>
  <c r="AV1287" i="16"/>
  <c r="AV900" i="16"/>
  <c r="AV570" i="16"/>
  <c r="AV39" i="16"/>
  <c r="AV1748" i="16"/>
  <c r="AV1741" i="16"/>
  <c r="AV1863" i="16"/>
  <c r="AV1516" i="16"/>
  <c r="AV1243" i="16"/>
  <c r="AV1357" i="16"/>
  <c r="AV1358" i="16"/>
  <c r="AV878" i="16"/>
  <c r="AV1964" i="16"/>
  <c r="AV1465" i="16"/>
  <c r="AV582" i="16"/>
  <c r="AV1317" i="16"/>
  <c r="AV457" i="16"/>
  <c r="AV1580" i="16"/>
  <c r="AV60" i="16"/>
  <c r="AV842" i="16"/>
  <c r="AV1534" i="16"/>
  <c r="AV1715" i="16"/>
  <c r="AV1665" i="16"/>
  <c r="AV1174" i="16"/>
  <c r="AV1897" i="16"/>
  <c r="AV1406" i="16"/>
  <c r="AV719" i="16"/>
  <c r="AV1230" i="16"/>
  <c r="AV1488" i="16"/>
  <c r="AV187" i="16"/>
  <c r="AV428" i="16"/>
  <c r="AV308" i="16"/>
  <c r="AV1764" i="16"/>
  <c r="AV1958" i="16"/>
  <c r="AV851" i="16"/>
  <c r="AV1132" i="16"/>
  <c r="AV1649" i="16"/>
  <c r="AV1336" i="16"/>
  <c r="AV1191" i="16"/>
  <c r="AV1625" i="16"/>
  <c r="AV114" i="16"/>
  <c r="AV1380" i="16"/>
  <c r="AV597" i="16"/>
  <c r="AV903" i="16"/>
  <c r="AV2007" i="16"/>
  <c r="AV964" i="16"/>
  <c r="AV1924" i="16"/>
  <c r="AV1541" i="16"/>
  <c r="AV824" i="16"/>
  <c r="AV1752" i="16"/>
  <c r="AV1784" i="16"/>
  <c r="AV856" i="16"/>
  <c r="AV1742" i="16"/>
  <c r="AV1636" i="16"/>
  <c r="AV1601" i="16"/>
  <c r="AV1532" i="16"/>
  <c r="AV400" i="16"/>
  <c r="AV433" i="16"/>
  <c r="AV1070" i="16"/>
  <c r="AV1387" i="16"/>
  <c r="AV1074" i="16"/>
  <c r="AV1803" i="16"/>
  <c r="AV133" i="16"/>
  <c r="AV45" i="16"/>
  <c r="AV1544" i="16"/>
  <c r="AV720" i="16"/>
  <c r="AV167" i="16"/>
  <c r="AV486" i="16"/>
  <c r="AV1135" i="16"/>
  <c r="AV1927" i="16"/>
  <c r="AV272" i="16"/>
  <c r="AV738" i="16"/>
  <c r="AV848" i="16"/>
  <c r="AV1182" i="16"/>
  <c r="AV467" i="16"/>
  <c r="AV1011" i="16"/>
  <c r="AV1216" i="16"/>
  <c r="AV1745" i="16"/>
  <c r="AV1696" i="16"/>
  <c r="AV1134" i="16"/>
  <c r="AV1915" i="16"/>
  <c r="AV1246" i="16"/>
  <c r="AV1308" i="16"/>
  <c r="AV1273" i="16"/>
  <c r="AV1088" i="16"/>
  <c r="AV432" i="16"/>
  <c r="AV1559" i="16"/>
  <c r="AV265" i="16"/>
  <c r="AV1158" i="16"/>
  <c r="AV913" i="16"/>
  <c r="AV387" i="16"/>
  <c r="AV1512" i="16"/>
  <c r="AV1553" i="16"/>
  <c r="AV427" i="16"/>
  <c r="AV1984" i="16"/>
  <c r="AV762" i="16"/>
  <c r="AV550" i="16"/>
  <c r="AV1906" i="16"/>
  <c r="AV176" i="16"/>
  <c r="AV538" i="16"/>
  <c r="AV301" i="16"/>
  <c r="AV718" i="16"/>
  <c r="AV589" i="16"/>
  <c r="AV260" i="16"/>
  <c r="AV145" i="16"/>
  <c r="AV971" i="16"/>
  <c r="AV1547" i="16"/>
  <c r="AV1050" i="16"/>
  <c r="AV936" i="16"/>
  <c r="AV639" i="16"/>
  <c r="AV1214" i="16"/>
  <c r="AV322" i="16"/>
  <c r="AV63" i="16"/>
  <c r="AV1042" i="16"/>
  <c r="AV1895" i="16"/>
  <c r="AV794" i="16"/>
  <c r="AV1082" i="16"/>
  <c r="AV1527" i="16"/>
  <c r="AV1188" i="16"/>
  <c r="AV1880" i="16"/>
  <c r="AV320" i="16"/>
  <c r="AV1560" i="16"/>
  <c r="AV631" i="16"/>
  <c r="AV1486" i="16"/>
  <c r="AV1499" i="16"/>
  <c r="AV935" i="16"/>
  <c r="AV1710" i="16"/>
  <c r="AV1153" i="16"/>
  <c r="AV1670" i="16"/>
  <c r="AV642" i="16"/>
  <c r="AV778" i="16"/>
  <c r="AV917" i="16"/>
  <c r="AV1258" i="16"/>
  <c r="AV556" i="16"/>
  <c r="AV105" i="16"/>
  <c r="AV1660" i="16"/>
  <c r="AV1654" i="16"/>
  <c r="AV1890" i="16"/>
  <c r="AV797" i="16"/>
  <c r="AV186" i="16"/>
  <c r="AV1066" i="16"/>
  <c r="AV459" i="16"/>
  <c r="AV957" i="16"/>
  <c r="AV1025" i="16"/>
  <c r="AV1427" i="16"/>
  <c r="AV69" i="16"/>
  <c r="AV874" i="16"/>
  <c r="AV1104" i="16"/>
  <c r="AV219" i="16"/>
  <c r="AV1985" i="16"/>
  <c r="AV765" i="16"/>
  <c r="AV1704" i="16"/>
  <c r="AV42" i="16"/>
  <c r="AV671" i="16"/>
  <c r="AV774" i="16"/>
  <c r="AV171" i="16"/>
  <c r="AV1955" i="16"/>
  <c r="AV453" i="16"/>
  <c r="AV509" i="16"/>
  <c r="AV737" i="16"/>
  <c r="AV1661" i="16"/>
  <c r="AV548" i="16"/>
  <c r="AV640" i="16"/>
  <c r="AV966" i="16"/>
  <c r="AV150" i="16"/>
  <c r="AV909" i="16"/>
  <c r="AV530" i="16"/>
  <c r="AV1473" i="16"/>
  <c r="AV1663" i="16"/>
  <c r="AV168" i="16"/>
  <c r="AV1926" i="16"/>
  <c r="AV127" i="16"/>
  <c r="AV1428" i="16"/>
  <c r="AV1053" i="16"/>
  <c r="AV410" i="16"/>
  <c r="AV1878" i="16"/>
  <c r="AV458" i="16"/>
  <c r="AV576" i="16"/>
  <c r="AV511" i="16"/>
  <c r="AV891" i="16"/>
  <c r="AV1607" i="16"/>
  <c r="AV240" i="16"/>
  <c r="AV692" i="16"/>
  <c r="AV1840" i="16"/>
  <c r="AV962" i="16"/>
  <c r="AV1683" i="16"/>
  <c r="AV224" i="16"/>
  <c r="AV525" i="16"/>
  <c r="AV1389" i="16"/>
  <c r="AV1454" i="16"/>
  <c r="AV74" i="16"/>
  <c r="AV1631" i="16"/>
  <c r="AV1195" i="16"/>
  <c r="AV801" i="16"/>
  <c r="AV1069" i="16"/>
  <c r="AV1635" i="16"/>
  <c r="AV1617" i="16"/>
  <c r="AV1322" i="16"/>
  <c r="AV1225" i="16"/>
  <c r="AV448" i="16"/>
  <c r="AV611" i="16"/>
  <c r="AV662" i="16"/>
  <c r="AV18" i="16"/>
  <c r="AV1065" i="16"/>
  <c r="AV585" i="16"/>
  <c r="AV328" i="16"/>
  <c r="AV682" i="16"/>
  <c r="AV303" i="16"/>
  <c r="AV655" i="16"/>
  <c r="AV15" i="16"/>
  <c r="AV1196" i="16"/>
  <c r="AV239" i="16"/>
  <c r="AV348" i="16"/>
  <c r="AV1690" i="16"/>
  <c r="AV1261" i="16"/>
  <c r="AV1281" i="16"/>
  <c r="AV1844" i="16"/>
  <c r="AV148" i="16"/>
  <c r="AV173" i="16"/>
  <c r="AV1379" i="16"/>
  <c r="AV1081" i="16"/>
  <c r="AV319" i="16"/>
  <c r="AV1809" i="16"/>
  <c r="AV1854" i="16"/>
  <c r="AV290" i="16"/>
  <c r="AV827" i="16"/>
  <c r="AV606" i="16"/>
  <c r="AV383" i="16"/>
  <c r="AV237" i="16"/>
  <c r="AV1179" i="16"/>
  <c r="AV1325" i="16"/>
  <c r="AV376" i="16"/>
  <c r="AV1006" i="16"/>
  <c r="AV1347" i="16"/>
  <c r="AV91" i="16"/>
  <c r="AV723" i="16"/>
  <c r="AV381" i="16"/>
  <c r="AV1732" i="16"/>
  <c r="AV747" i="16"/>
  <c r="AV294" i="16"/>
  <c r="AV1293" i="16"/>
  <c r="AV389" i="16"/>
  <c r="AV879" i="16"/>
  <c r="AV1993" i="16"/>
  <c r="AV83" i="16"/>
  <c r="AV1238" i="16"/>
  <c r="AV1021" i="16"/>
  <c r="AV1185" i="16"/>
  <c r="AV1490" i="16"/>
  <c r="AV977" i="16"/>
  <c r="AV1064" i="16"/>
  <c r="AV468" i="16"/>
  <c r="AV1027" i="16"/>
  <c r="AV715" i="16"/>
  <c r="AV1779" i="16"/>
  <c r="AV1688" i="16"/>
  <c r="AV1584" i="16"/>
  <c r="AV1775" i="16"/>
  <c r="AV188" i="16"/>
  <c r="AV17" i="16"/>
  <c r="AV1525" i="16"/>
  <c r="AV1005" i="16"/>
  <c r="AV1731" i="16"/>
  <c r="AV478" i="16"/>
  <c r="AV780" i="16"/>
  <c r="AV1756" i="16"/>
  <c r="AV1605" i="16"/>
  <c r="AV1149" i="16"/>
  <c r="AV1509" i="16"/>
  <c r="AV698" i="16"/>
  <c r="AV1576" i="16"/>
  <c r="AV1671" i="16"/>
  <c r="AV1739" i="16"/>
  <c r="AV1365" i="16"/>
  <c r="AV1303" i="16"/>
  <c r="AV1207" i="16"/>
  <c r="AV1314" i="16"/>
  <c r="AV887" i="16"/>
  <c r="AV198" i="16"/>
  <c r="AV725" i="16"/>
  <c r="AV1797" i="16"/>
  <c r="AV1727" i="16"/>
  <c r="AV1129" i="16"/>
  <c r="AV1504" i="16"/>
  <c r="AV575" i="16"/>
  <c r="AV1166" i="16"/>
  <c r="AV201" i="16"/>
  <c r="AV598" i="16"/>
  <c r="AV1838" i="16"/>
  <c r="AV1393" i="16"/>
  <c r="AV1796" i="16"/>
  <c r="AV1989" i="16"/>
  <c r="AV978" i="16"/>
  <c r="AV729" i="16"/>
  <c r="AV956" i="16"/>
  <c r="AV129" i="16"/>
  <c r="AV465" i="16"/>
  <c r="AV397" i="16"/>
  <c r="AV1413" i="16"/>
  <c r="AV1799" i="16"/>
  <c r="AV472" i="16"/>
  <c r="AV233" i="16"/>
  <c r="AV434" i="16"/>
  <c r="AV72" i="16"/>
  <c r="AV819" i="16"/>
  <c r="AV1788" i="16"/>
  <c r="AV629" i="16"/>
  <c r="AV908" i="16"/>
  <c r="AV205" i="16"/>
  <c r="AV943" i="16"/>
  <c r="AV833" i="16"/>
  <c r="AV77" i="16"/>
  <c r="AV1301" i="16"/>
  <c r="AV162" i="16"/>
  <c r="AV1733" i="16"/>
  <c r="AV8" i="16"/>
  <c r="AV1969" i="16"/>
  <c r="AV1637" i="16"/>
  <c r="AV1311" i="16"/>
  <c r="AV1868" i="16"/>
  <c r="AV1483" i="16"/>
  <c r="AV1458" i="16"/>
  <c r="AV643" i="16"/>
  <c r="AV98" i="16"/>
  <c r="AV782" i="16"/>
  <c r="AV836" i="16"/>
  <c r="AV1008" i="16"/>
  <c r="AV293" i="16"/>
  <c r="AV828" i="16"/>
  <c r="AV1582" i="16"/>
  <c r="AV1320" i="16"/>
  <c r="AV394" i="16"/>
  <c r="AV1933" i="16"/>
  <c r="AV141" i="16"/>
  <c r="AV554" i="16"/>
  <c r="AV292" i="16"/>
  <c r="AV1531" i="16"/>
  <c r="AV1950" i="16"/>
  <c r="AV1831" i="16"/>
  <c r="AV489" i="16"/>
  <c r="AV471" i="16"/>
  <c r="AV588" i="16"/>
  <c r="AV675" i="16"/>
  <c r="AV1312" i="16"/>
  <c r="AV1539" i="16"/>
  <c r="AV1945" i="16"/>
  <c r="AV1913" i="16"/>
  <c r="AV1093" i="16"/>
  <c r="AV896" i="16"/>
  <c r="AV1517" i="16"/>
  <c r="AV1978" i="16"/>
  <c r="AV1862" i="16"/>
  <c r="AV1062" i="16"/>
  <c r="AV1004" i="16"/>
  <c r="AV480" i="16"/>
  <c r="AV1254" i="16"/>
  <c r="AV1706" i="16"/>
  <c r="AV1982" i="16"/>
  <c r="AV1627" i="16"/>
  <c r="AV1419" i="16"/>
  <c r="AV444" i="16"/>
  <c r="AV1659" i="16"/>
  <c r="AV390" i="16"/>
  <c r="AV247" i="16"/>
  <c r="AV1754" i="16"/>
  <c r="AV107" i="16"/>
  <c r="AV287" i="16"/>
  <c r="AV1298" i="16"/>
  <c r="AV496" i="16"/>
  <c r="AV1518" i="16"/>
  <c r="AV504" i="16"/>
  <c r="AV130" i="16"/>
  <c r="AV537" i="16"/>
  <c r="AV189" i="16"/>
  <c r="AV378" i="16"/>
  <c r="AV1860" i="16"/>
  <c r="AV1398" i="16"/>
  <c r="AV1044" i="16"/>
  <c r="AV1765" i="16"/>
  <c r="AV1401" i="16"/>
  <c r="AV544" i="16"/>
  <c r="AV1581" i="16"/>
  <c r="AV893" i="16"/>
  <c r="AV1161" i="16"/>
  <c r="AV7" i="16"/>
  <c r="AV517" i="16"/>
  <c r="AV796" i="16"/>
  <c r="AV409" i="16"/>
  <c r="AV396" i="16"/>
  <c r="AV253" i="16"/>
  <c r="AV1522" i="16"/>
  <c r="AV1108" i="16"/>
  <c r="AV1391" i="16"/>
  <c r="AV1156" i="16"/>
  <c r="AV206" i="16"/>
  <c r="AV1086" i="16"/>
  <c r="AV1542" i="16"/>
  <c r="AV670" i="16"/>
  <c r="AV1768" i="16"/>
  <c r="AV1668" i="16"/>
  <c r="AV622" i="16"/>
  <c r="AV1348" i="16"/>
  <c r="AV1342" i="16"/>
  <c r="AV681" i="16"/>
  <c r="AV118" i="16"/>
  <c r="AV1052" i="16"/>
  <c r="AV215" i="16"/>
  <c r="AV653" i="16"/>
  <c r="AV220" i="16"/>
  <c r="AV1738" i="16"/>
  <c r="AV140" i="16"/>
  <c r="AV1288" i="16"/>
  <c r="AV1813" i="16"/>
  <c r="AV1630" i="16"/>
  <c r="AV750" i="16"/>
  <c r="AV1094" i="16"/>
  <c r="AV1976" i="16"/>
  <c r="AV1318" i="16"/>
  <c r="AV1371" i="16"/>
  <c r="AV315" i="16"/>
  <c r="AV1961" i="16"/>
  <c r="AV1200" i="16"/>
  <c r="AV1781" i="16"/>
  <c r="AV1384" i="16"/>
  <c r="AV844" i="16"/>
  <c r="AV942" i="16"/>
  <c r="AV1919" i="16"/>
  <c r="AV757" i="16"/>
  <c r="AV283" i="16"/>
  <c r="AV921" i="16"/>
  <c r="AV1213" i="16"/>
  <c r="AV583" i="16"/>
  <c r="AV817" i="16"/>
  <c r="AV1385" i="16"/>
  <c r="AV1856" i="16"/>
  <c r="AV1472" i="16"/>
  <c r="AV547" i="16"/>
  <c r="AV1010" i="16"/>
  <c r="AV843" i="16"/>
  <c r="AV577" i="16"/>
  <c r="AV612" i="16"/>
  <c r="AV1169" i="16"/>
  <c r="AV452" i="16"/>
  <c r="AV1447" i="16"/>
  <c r="AV1632" i="16"/>
  <c r="AV754" i="16"/>
  <c r="AV1338" i="16"/>
  <c r="AV1643" i="16"/>
  <c r="AV1789" i="16"/>
  <c r="AV696" i="16"/>
  <c r="AV668" i="16"/>
  <c r="AV1589" i="16"/>
  <c r="AV158" i="16"/>
  <c r="AV342" i="16"/>
  <c r="AV1445" i="16"/>
  <c r="AV1477" i="16"/>
  <c r="AV1783" i="16"/>
  <c r="AV926" i="16"/>
  <c r="AV614" i="16"/>
  <c r="AV1787" i="16"/>
  <c r="AV1573" i="16"/>
  <c r="AV1827" i="16"/>
  <c r="AV657" i="16"/>
  <c r="AV1410" i="16"/>
  <c r="AV1991" i="16"/>
  <c r="AV1848" i="16"/>
  <c r="AV1046" i="16"/>
  <c r="AV1851" i="16"/>
  <c r="AV656" i="16"/>
  <c r="AV134" i="16"/>
  <c r="AV1403" i="16"/>
  <c r="AV863" i="16"/>
  <c r="AV1118" i="16"/>
  <c r="AV1220" i="16"/>
  <c r="AV677" i="16"/>
  <c r="AV1508" i="16"/>
  <c r="AV370" i="16"/>
  <c r="AV732" i="16"/>
  <c r="AV1295" i="16"/>
  <c r="AV1583" i="16"/>
  <c r="AV125" i="16"/>
  <c r="AV1285" i="16"/>
  <c r="AV562" i="16"/>
  <c r="AV1662" i="16"/>
  <c r="AV1003" i="16"/>
  <c r="AV1639" i="16"/>
  <c r="AV1175" i="16"/>
  <c r="AV417" i="16"/>
  <c r="AV1172" i="16"/>
  <c r="AV1164" i="16"/>
  <c r="AV1825" i="16"/>
  <c r="AV1923" i="16"/>
  <c r="AV338" i="16"/>
  <c r="AV1017" i="16"/>
  <c r="AV1098" i="16"/>
  <c r="AV1691" i="16"/>
  <c r="AV1026" i="16"/>
  <c r="AV1678" i="16"/>
  <c r="AV1240" i="16"/>
  <c r="AV1077" i="16"/>
  <c r="AV1657" i="16"/>
  <c r="AV1952" i="16"/>
  <c r="AV523" i="16"/>
  <c r="AV289" i="16"/>
  <c r="AV620" i="16"/>
  <c r="AV1462" i="16"/>
  <c r="AV1697" i="16"/>
  <c r="AV435" i="16"/>
  <c r="AV1879" i="16"/>
  <c r="AV1233" i="16"/>
  <c r="AV1107" i="16"/>
  <c r="AV1658" i="16"/>
  <c r="AV1556" i="16"/>
  <c r="AV1712" i="16"/>
  <c r="AV745" i="16"/>
  <c r="AV1119" i="16"/>
  <c r="AV143" i="16"/>
  <c r="AV870" i="16"/>
  <c r="AV1896" i="16"/>
  <c r="AV923" i="16"/>
  <c r="AV474" i="16"/>
  <c r="AV959" i="16"/>
  <c r="AV1495" i="16"/>
  <c r="AV13" i="16"/>
  <c r="AV373" i="16"/>
  <c r="AV713" i="16"/>
  <c r="AV600" i="16"/>
  <c r="AV75" i="16"/>
  <c r="AV1835" i="16"/>
  <c r="AV1725" i="16"/>
  <c r="AV969" i="16"/>
  <c r="AV804" i="16"/>
  <c r="AV1299" i="16"/>
  <c r="AV1885" i="16"/>
  <c r="AV1858" i="16"/>
  <c r="AV1369" i="16"/>
  <c r="AV834" i="16"/>
  <c r="AV1767" i="16"/>
  <c r="AV306" i="16"/>
  <c r="AV815" i="16"/>
  <c r="AV1970" i="16"/>
  <c r="AV1972" i="16"/>
  <c r="AV1551" i="16"/>
  <c r="AV1720" i="16"/>
  <c r="AV1557" i="16"/>
  <c r="AV258" i="16"/>
  <c r="AV113" i="16"/>
  <c r="AV1329" i="16"/>
  <c r="AV1492" i="16"/>
  <c r="AV771" i="16"/>
  <c r="AV683" i="16"/>
  <c r="AV919" i="16"/>
  <c r="AV1016" i="16"/>
  <c r="AV68" i="16"/>
  <c r="AV1903" i="16"/>
  <c r="AV285" i="16"/>
  <c r="AV721" i="16"/>
  <c r="AV231" i="16"/>
  <c r="AV1702" i="16"/>
  <c r="AV1102" i="16"/>
  <c r="AV284" i="16"/>
  <c r="AV1543" i="16"/>
  <c r="AV155" i="16"/>
  <c r="AV865" i="16"/>
  <c r="AV939" i="16"/>
  <c r="AV1965" i="16"/>
  <c r="AV78" i="16"/>
  <c r="AV349" i="16"/>
  <c r="AV111" i="16"/>
  <c r="AV178" i="16"/>
  <c r="AV2003" i="16"/>
  <c r="AV304" i="16"/>
  <c r="AV1953" i="16"/>
  <c r="AV1674" i="16"/>
  <c r="AV242" i="16"/>
  <c r="AV1420" i="16"/>
  <c r="AV79" i="16"/>
  <c r="AV160" i="16"/>
  <c r="AV1000" i="16"/>
  <c r="AV1526" i="16"/>
  <c r="AV1089" i="16"/>
  <c r="AV840" i="16"/>
  <c r="AV37" i="16"/>
  <c r="AV1223" i="16"/>
  <c r="AV731" i="16"/>
  <c r="AV1602" i="16"/>
  <c r="AV1841" i="16"/>
  <c r="AV826" i="16"/>
  <c r="AV321" i="16"/>
  <c r="AV563" i="16"/>
  <c r="AV743" i="16"/>
  <c r="AV676" i="16"/>
  <c r="AV770" i="16"/>
  <c r="AV759" i="16"/>
  <c r="AV981" i="16"/>
  <c r="AV1251" i="16"/>
  <c r="AV87" i="16"/>
  <c r="AV30" i="16"/>
  <c r="AV340" i="16"/>
  <c r="AV1874" i="16"/>
  <c r="AV1904" i="16"/>
  <c r="AV1259" i="16"/>
  <c r="AY1137" i="16"/>
  <c r="AY117" i="16"/>
  <c r="AY1723" i="16"/>
  <c r="AY917" i="16"/>
  <c r="AY1296" i="16"/>
  <c r="AY270" i="16"/>
  <c r="AY1599" i="16"/>
  <c r="AV1909" i="16"/>
  <c r="AV911" i="16"/>
  <c r="AV818" i="16"/>
  <c r="AV1717" i="16"/>
  <c r="AY992" i="16"/>
  <c r="AY855" i="16"/>
  <c r="AV288" i="16"/>
  <c r="AV1249" i="16"/>
  <c r="AV41" i="16"/>
  <c r="AV94" i="16"/>
  <c r="AV905" i="16"/>
  <c r="AV1376" i="16"/>
  <c r="AV1022" i="16"/>
  <c r="AV422" i="16"/>
  <c r="AV1656" i="16"/>
  <c r="AV810" i="16"/>
  <c r="AV461" i="16"/>
  <c r="AV932" i="16"/>
  <c r="AV426" i="16"/>
  <c r="AV931" i="16"/>
  <c r="AV4" i="16"/>
  <c r="AV1828" i="16"/>
  <c r="AV9" i="16"/>
  <c r="AV1640" i="16"/>
  <c r="AV1267" i="16"/>
  <c r="AV1469" i="16"/>
  <c r="AV1160" i="16"/>
  <c r="AV1743" i="16"/>
  <c r="AV1353" i="16"/>
  <c r="AV1289" i="16"/>
  <c r="AV1555" i="16"/>
  <c r="AV507" i="16"/>
  <c r="AV195" i="16"/>
  <c r="AV1337" i="16"/>
  <c r="AV22" i="16"/>
  <c r="AY534" i="16"/>
  <c r="AY318" i="16"/>
  <c r="AY1692" i="16"/>
  <c r="AY989" i="16"/>
  <c r="AY1693" i="16"/>
  <c r="AY1777" i="16"/>
  <c r="AY343" i="16"/>
  <c r="AY689" i="16"/>
  <c r="AV135" i="16"/>
  <c r="AV1171" i="16"/>
  <c r="AV791" i="16"/>
  <c r="AY1602" i="16"/>
  <c r="AY1316" i="16"/>
  <c r="AV552" i="16"/>
  <c r="AV1810" i="16"/>
  <c r="AV495" i="16"/>
  <c r="AV924" i="16"/>
  <c r="AV1133" i="16"/>
  <c r="AV1222" i="16"/>
  <c r="AV1014" i="16"/>
  <c r="AV1746" i="16"/>
  <c r="AV1278" i="16"/>
  <c r="AV660" i="16"/>
  <c r="AV734" i="16"/>
  <c r="AV1771" i="16"/>
  <c r="AV1057" i="16"/>
  <c r="AV885" i="16"/>
  <c r="AV954" i="16"/>
  <c r="AV1666" i="16"/>
  <c r="AV375" i="16"/>
  <c r="AV1266" i="16"/>
  <c r="AV412" i="16"/>
  <c r="AV1908" i="16"/>
  <c r="AV697" i="16"/>
  <c r="AV707" i="16"/>
  <c r="AV132" i="16"/>
  <c r="AV1651" i="16"/>
  <c r="AV1242" i="16"/>
  <c r="AV529" i="16"/>
  <c r="AV645" i="16"/>
  <c r="AV1614" i="16"/>
  <c r="AV297" i="16"/>
  <c r="AV1900" i="16"/>
  <c r="AV1980" i="16"/>
  <c r="AV1795" i="16"/>
  <c r="AV892" i="16"/>
  <c r="AV1892" i="16"/>
  <c r="AV1112" i="16"/>
  <c r="AV1418" i="16"/>
  <c r="AV1867" i="16"/>
  <c r="AV1121" i="16"/>
  <c r="AV55" i="16"/>
  <c r="AV995" i="16"/>
  <c r="AV539" i="16"/>
  <c r="AV259" i="16"/>
  <c r="AV1707" i="16"/>
  <c r="AV821" i="16"/>
  <c r="AV1974" i="16"/>
  <c r="AV573" i="16"/>
  <c r="AV521" i="16"/>
  <c r="AV82" i="16"/>
  <c r="AV1992" i="16"/>
  <c r="AV1986" i="16"/>
  <c r="AV476" i="16"/>
  <c r="AV1709" i="16"/>
  <c r="AV1058" i="16"/>
  <c r="AV353" i="16"/>
  <c r="AV803" i="16"/>
  <c r="AV689" i="16"/>
  <c r="AV1219" i="16"/>
  <c r="AV1139" i="16"/>
  <c r="AV1798" i="16"/>
  <c r="AV1910" i="16"/>
  <c r="AV1785" i="16"/>
  <c r="AV151" i="16"/>
  <c r="AV975" i="16"/>
  <c r="AV1514" i="16"/>
  <c r="AV115" i="16"/>
  <c r="AV296" i="16"/>
  <c r="AV1414" i="16"/>
  <c r="AV1152" i="16"/>
  <c r="AV1485" i="16"/>
  <c r="AV628" i="16"/>
  <c r="AV490" i="16"/>
  <c r="AV360" i="16"/>
  <c r="AV1774" i="16"/>
  <c r="AV1769" i="16"/>
  <c r="AV1859" i="16"/>
  <c r="AV1567" i="16"/>
  <c r="AV1159" i="16"/>
  <c r="AV533" i="16"/>
  <c r="AV1431" i="16"/>
  <c r="AV229" i="16"/>
  <c r="AV763" i="16"/>
  <c r="AV307" i="16"/>
  <c r="AV510" i="16"/>
  <c r="AV536" i="16"/>
  <c r="AV1029" i="16"/>
  <c r="AV973" i="16"/>
  <c r="AV352" i="16"/>
  <c r="AV1189" i="16"/>
  <c r="AV1377" i="16"/>
  <c r="AV277" i="16"/>
  <c r="AV385" i="16"/>
  <c r="AV1905" i="16"/>
  <c r="AV505" i="16"/>
  <c r="AV359" i="16"/>
  <c r="AV1954" i="16"/>
  <c r="AV1721" i="16"/>
  <c r="AV1304" i="16"/>
  <c r="AV1125" i="16"/>
  <c r="AV430" i="16"/>
  <c r="AV1778" i="16"/>
  <c r="AV59" i="16"/>
  <c r="AV1407" i="16"/>
  <c r="AV1395" i="16"/>
  <c r="AV86" i="16"/>
  <c r="AV411" i="16"/>
  <c r="AV997" i="16"/>
  <c r="AV564" i="16"/>
  <c r="AV965" i="16"/>
  <c r="AV558" i="16"/>
  <c r="AY1289" i="16"/>
  <c r="AY1386" i="16"/>
  <c r="AY122" i="16"/>
  <c r="AY1494" i="16"/>
  <c r="AY1571" i="16"/>
  <c r="AY1897" i="16"/>
  <c r="AY873" i="16"/>
  <c r="AY71" i="16"/>
  <c r="AV1234" i="16"/>
  <c r="AV616" i="16"/>
  <c r="AV927" i="16"/>
  <c r="AY672" i="16"/>
  <c r="AY361" i="16"/>
  <c r="AV1345" i="16"/>
  <c r="AV1737" i="16"/>
  <c r="AV1791" i="16"/>
  <c r="AV991" i="16"/>
  <c r="AV1588" i="16"/>
  <c r="AV1464" i="16"/>
  <c r="AV1641" i="16"/>
  <c r="AV1071" i="16"/>
  <c r="AV990" i="16"/>
  <c r="AV1315" i="16"/>
  <c r="AV915" i="16"/>
  <c r="AV1595" i="16"/>
  <c r="AV300" i="16"/>
  <c r="AV267" i="16"/>
  <c r="AV368" i="16"/>
  <c r="AV1925" i="16"/>
  <c r="AV334" i="16"/>
  <c r="AV497" i="16"/>
  <c r="AV940" i="16"/>
  <c r="AV156" i="16"/>
  <c r="AV768" i="16"/>
  <c r="AV1994" i="16"/>
  <c r="AV492" i="16"/>
  <c r="AV693" i="16"/>
  <c r="AV974" i="16"/>
  <c r="AV1792" i="16"/>
  <c r="AV1578" i="16"/>
  <c r="AV1837" i="16"/>
  <c r="AV1192" i="16"/>
  <c r="AV29" i="16"/>
  <c r="AY6" i="16"/>
  <c r="AY1290" i="16"/>
  <c r="AY198" i="16"/>
  <c r="AY717" i="16"/>
  <c r="AY1389" i="16"/>
  <c r="AY1511" i="16"/>
  <c r="AY1431" i="16"/>
  <c r="AV1537" i="16"/>
  <c r="AV1436" i="16"/>
  <c r="AV1028" i="16"/>
  <c r="AV1321" i="16"/>
  <c r="AY1181" i="16"/>
  <c r="AY37" i="16"/>
  <c r="AV572" i="16"/>
  <c r="AV783" i="16"/>
  <c r="AV1346" i="16"/>
  <c r="AV216" i="16"/>
  <c r="AV443" i="16"/>
  <c r="AV1007" i="16"/>
  <c r="AV1184" i="16"/>
  <c r="AV21" i="16"/>
  <c r="AV986" i="16"/>
  <c r="AV95" i="16"/>
  <c r="AV1056" i="16"/>
  <c r="AV56" i="16"/>
  <c r="AV1239" i="16"/>
  <c r="AV976" i="16"/>
  <c r="AV1256" i="16"/>
  <c r="AV270" i="16"/>
  <c r="AV1618" i="16"/>
  <c r="AV1866" i="16"/>
  <c r="AV944" i="16"/>
  <c r="AV316" i="16"/>
  <c r="AV1628" i="16"/>
  <c r="AV27" i="16"/>
  <c r="AV877" i="16"/>
  <c r="AV190" i="16"/>
  <c r="AV1506" i="16"/>
  <c r="AV644" i="16"/>
  <c r="AV1316" i="16"/>
  <c r="AZ1316" i="16" s="1"/>
  <c r="AV1899" i="16"/>
  <c r="AV1023" i="16"/>
  <c r="AV1593" i="16"/>
  <c r="AV1912" i="16"/>
  <c r="AV1800" i="16"/>
  <c r="AV592" i="16"/>
  <c r="AV1793" i="16"/>
  <c r="AV746" i="16"/>
  <c r="AV1248" i="16"/>
  <c r="AV1667" i="16"/>
  <c r="AV106" i="16"/>
  <c r="AV1914" i="16"/>
  <c r="AV1549" i="16"/>
  <c r="AV1128" i="16"/>
  <c r="AV1846" i="16"/>
  <c r="AV1819" i="16"/>
  <c r="AV1439" i="16"/>
  <c r="AV371" i="16"/>
  <c r="AV1675" i="16"/>
  <c r="AV391" i="16"/>
  <c r="AV1734" i="16"/>
  <c r="AV1569" i="16"/>
  <c r="AV1328" i="16"/>
  <c r="AV1411" i="16"/>
  <c r="AV1820" i="16"/>
  <c r="AV519" i="16"/>
  <c r="AV506" i="16"/>
  <c r="AV488" i="16"/>
  <c r="AV601" i="16"/>
  <c r="AV852" i="16"/>
  <c r="AV1468" i="16"/>
  <c r="AV1434" i="16"/>
  <c r="AV594" i="16"/>
  <c r="AV1224" i="16"/>
  <c r="AV1687" i="16"/>
  <c r="AV775" i="16"/>
  <c r="AV859" i="16"/>
  <c r="AV1782" i="16"/>
  <c r="AV286" i="16"/>
  <c r="AV1608" i="16"/>
  <c r="AV222" i="16"/>
  <c r="AV276" i="16"/>
  <c r="AV1772" i="16"/>
  <c r="AV1140" i="16"/>
  <c r="AV1019" i="16"/>
  <c r="AV1736" i="16"/>
  <c r="AV1271" i="16"/>
  <c r="AV117" i="16"/>
  <c r="AV795" i="16"/>
  <c r="AV1744" i="16"/>
  <c r="AV1936" i="16"/>
  <c r="AV551" i="16"/>
  <c r="AV968" i="16"/>
  <c r="AV235" i="16"/>
  <c r="AV1619" i="16"/>
  <c r="AV695" i="16"/>
  <c r="AV1155" i="16"/>
  <c r="AV958" i="16"/>
  <c r="AV388" i="16"/>
  <c r="AV1319" i="16"/>
  <c r="AV785" i="16"/>
  <c r="AV175" i="16"/>
  <c r="AV526" i="16"/>
  <c r="AV33" i="16"/>
  <c r="AV980" i="16"/>
  <c r="AV684" i="16"/>
  <c r="AV1875" i="16"/>
  <c r="AV1264" i="16"/>
  <c r="AV1968" i="16"/>
  <c r="AV221" i="16"/>
  <c r="AV610" i="16"/>
  <c r="AV1209" i="16"/>
  <c r="AV704" i="16"/>
  <c r="AV1048" i="16"/>
  <c r="AV1378" i="16"/>
  <c r="AV354" i="16"/>
  <c r="AV470" i="16"/>
  <c r="AV1187" i="16"/>
  <c r="AV1996" i="16"/>
  <c r="AV845" i="16"/>
  <c r="AV967" i="16"/>
  <c r="AV386" i="16"/>
  <c r="AV837" i="16"/>
  <c r="AV779" i="16"/>
  <c r="AV1822" i="16"/>
  <c r="AV1596" i="16"/>
  <c r="AV282" i="16"/>
  <c r="AY382" i="16"/>
  <c r="AY545" i="16"/>
  <c r="AY233" i="16"/>
  <c r="AY919" i="16"/>
  <c r="AZ919" i="16" s="1"/>
  <c r="AY248" i="16"/>
  <c r="AY1274" i="16"/>
  <c r="AZ1274" i="16" s="1"/>
  <c r="AY1067" i="16"/>
  <c r="AY1223" i="16"/>
  <c r="AV1117" i="16"/>
  <c r="AV1850" i="16"/>
  <c r="AV805" i="16"/>
  <c r="AY1769" i="16"/>
  <c r="AY1909" i="16"/>
  <c r="AV873" i="16"/>
  <c r="AV1672" i="16"/>
  <c r="AV408" i="16"/>
  <c r="AV99" i="16"/>
  <c r="AV1075" i="16"/>
  <c r="AV1453" i="16"/>
  <c r="AV356" i="16"/>
  <c r="AV1572" i="16"/>
  <c r="AV514" i="16"/>
  <c r="AV1855" i="16"/>
  <c r="AV881" i="16"/>
  <c r="AV1307" i="16"/>
  <c r="AV1536" i="16"/>
  <c r="AV164" i="16"/>
  <c r="AV1326" i="16"/>
  <c r="AV245" i="16"/>
  <c r="AV146" i="16"/>
  <c r="AV912" i="16"/>
  <c r="AV481" i="16"/>
  <c r="AV16" i="16"/>
  <c r="AV1366" i="16"/>
  <c r="AV1790" i="16"/>
  <c r="AV584" i="16"/>
  <c r="AV1947" i="16"/>
  <c r="AV1452" i="16"/>
  <c r="AV1204" i="16"/>
  <c r="AV802" i="16"/>
  <c r="AV398" i="16"/>
  <c r="AV364" i="16"/>
  <c r="AV1127" i="16"/>
  <c r="AY388" i="16"/>
  <c r="AY1994" i="16"/>
  <c r="AZ1994" i="16" s="1"/>
  <c r="AY1660" i="16"/>
  <c r="AY1830" i="16"/>
  <c r="AY1014" i="16"/>
  <c r="AY1206" i="16"/>
  <c r="AY993" i="16"/>
  <c r="AV380" i="16"/>
  <c r="AV744" i="16"/>
  <c r="AV647" i="16"/>
  <c r="AV305" i="16"/>
  <c r="AY703" i="16"/>
  <c r="AY153" i="16"/>
  <c r="AV914" i="16"/>
  <c r="AV638" i="16"/>
  <c r="AV1101" i="16"/>
  <c r="AV1265" i="16"/>
  <c r="AV727" i="16"/>
  <c r="AV764" i="16"/>
  <c r="AV1487" i="16"/>
  <c r="AV984" i="16"/>
  <c r="AV1412" i="16"/>
  <c r="AV669" i="16"/>
  <c r="AV1085" i="16"/>
  <c r="AV217" i="16"/>
  <c r="AV159" i="16"/>
  <c r="AV5" i="16"/>
  <c r="AV989" i="16"/>
  <c r="AV402" i="16"/>
  <c r="AV1496" i="16"/>
  <c r="AV1845" i="16"/>
  <c r="AV1441" i="16"/>
  <c r="AV1990" i="16"/>
  <c r="AV904" i="16"/>
  <c r="AV335" i="16"/>
  <c r="AV1105" i="16"/>
  <c r="AV1598" i="16"/>
  <c r="AV987" i="16"/>
  <c r="AV1116" i="16"/>
  <c r="AV532" i="16"/>
  <c r="AV314" i="16"/>
  <c r="AV262" i="16"/>
  <c r="AY816" i="16"/>
  <c r="AZ816" i="16" s="1"/>
  <c r="AY1489" i="16"/>
  <c r="AV1426" i="16"/>
  <c r="AV61" i="16"/>
  <c r="AV1432" i="16"/>
  <c r="AV101" i="16"/>
  <c r="AV192" i="16"/>
  <c r="AV1533" i="16"/>
  <c r="AV1834" i="16"/>
  <c r="AV607" i="16"/>
  <c r="AV310" i="16"/>
  <c r="AV35" i="16"/>
  <c r="AV336" i="16"/>
  <c r="AV1113" i="16"/>
  <c r="AV829" i="16"/>
  <c r="AV1571" i="16"/>
  <c r="AV1205" i="16"/>
  <c r="AV1186" i="16"/>
  <c r="AV789" i="16"/>
  <c r="AV1218" i="16"/>
  <c r="AV1041" i="16"/>
  <c r="AV291" i="16"/>
  <c r="AV1162" i="16"/>
  <c r="AV1138" i="16"/>
  <c r="AV213" i="16"/>
  <c r="AY1835" i="16"/>
  <c r="AY1160" i="16"/>
  <c r="AY996" i="16"/>
  <c r="AV869" i="16"/>
  <c r="AV1037" i="16"/>
  <c r="AV251" i="16"/>
  <c r="AV1106" i="16"/>
  <c r="AV1561" i="16"/>
  <c r="AV317" i="16"/>
  <c r="AV1232" i="16"/>
  <c r="AY509" i="16"/>
  <c r="AY969" i="16"/>
  <c r="AV1669" i="16"/>
  <c r="AV889" i="16"/>
  <c r="AV1907" i="16"/>
  <c r="AV273" i="16"/>
  <c r="AV246" i="16"/>
  <c r="AV1653" i="16"/>
  <c r="AV1202" i="16"/>
  <c r="AV1777" i="16"/>
  <c r="AZ1777" i="16" s="1"/>
  <c r="AV587" i="16"/>
  <c r="AV1673" i="16"/>
  <c r="AV1975" i="16"/>
  <c r="AV898" i="16"/>
  <c r="AY456" i="16"/>
  <c r="AY747" i="16"/>
  <c r="AY1577" i="16"/>
  <c r="AY1491" i="16"/>
  <c r="AY197" i="16"/>
  <c r="AY16" i="16"/>
  <c r="AY184" i="16"/>
  <c r="AV512" i="16"/>
  <c r="AV1231" i="16"/>
  <c r="AV1876" i="16"/>
  <c r="AV1877" i="16"/>
  <c r="AY1157" i="16"/>
  <c r="AY1387" i="16"/>
  <c r="AV880" i="16"/>
  <c r="AV773" i="16"/>
  <c r="AV126" i="16"/>
  <c r="AV1830" i="16"/>
  <c r="AZ1830" i="16" s="1"/>
  <c r="AV64" i="16"/>
  <c r="AV604" i="16"/>
  <c r="AV922" i="16"/>
  <c r="AV103" i="16"/>
  <c r="AV1280" i="16"/>
  <c r="AV203" i="16"/>
  <c r="AV945" i="16"/>
  <c r="AV591" i="16"/>
  <c r="AV437" i="16"/>
  <c r="AV123" i="16"/>
  <c r="AV555" i="16"/>
  <c r="AV1356" i="16"/>
  <c r="AV733" i="16"/>
  <c r="AV1726" i="16"/>
  <c r="AV122" i="16"/>
  <c r="AV345" i="16"/>
  <c r="AV1849" i="16"/>
  <c r="AV961" i="16"/>
  <c r="AV1692" i="16"/>
  <c r="AV1938" i="16"/>
  <c r="AV634" i="16"/>
  <c r="AV1987" i="16"/>
  <c r="AV1091" i="16"/>
  <c r="AV1932" i="16"/>
  <c r="AV1035" i="16"/>
  <c r="AY320" i="16"/>
  <c r="AY1639" i="16"/>
  <c r="AY496" i="16"/>
  <c r="AY84" i="16"/>
  <c r="AY1368" i="16"/>
  <c r="AY1097" i="16"/>
  <c r="AY1369" i="16"/>
  <c r="AY12" i="16"/>
  <c r="AV1122" i="16"/>
  <c r="AV1424" i="16"/>
  <c r="AV1471" i="16"/>
  <c r="AY1958" i="16"/>
  <c r="AY1370" i="16"/>
  <c r="AY712" i="16"/>
  <c r="AY632" i="16"/>
  <c r="AY148" i="16"/>
  <c r="AY160" i="16"/>
  <c r="AY136" i="16"/>
  <c r="AY1587" i="16"/>
  <c r="AV2002" i="16"/>
  <c r="AV1047" i="16"/>
  <c r="AV678" i="16"/>
  <c r="AY342" i="16"/>
  <c r="AY55" i="16"/>
  <c r="AV1193" i="16"/>
  <c r="AV1963" i="16"/>
  <c r="AV1474" i="16"/>
  <c r="AV439" i="16"/>
  <c r="AY457" i="16"/>
  <c r="AY369" i="16"/>
  <c r="AY1441" i="16"/>
  <c r="AY1803" i="16"/>
  <c r="AY1512" i="16"/>
  <c r="AY1625" i="16"/>
  <c r="AY222" i="16"/>
  <c r="AY1479" i="16"/>
  <c r="AY56" i="16"/>
  <c r="AY1333" i="16"/>
  <c r="AY784" i="16"/>
  <c r="AY264" i="16"/>
  <c r="AY889" i="16"/>
  <c r="AY1737" i="16"/>
  <c r="AY8" i="16"/>
  <c r="AY230" i="16"/>
  <c r="AY948" i="16"/>
  <c r="AY161" i="16"/>
  <c r="AY1651" i="16"/>
  <c r="AY711" i="16"/>
  <c r="AY1778" i="16"/>
  <c r="AY901" i="16"/>
  <c r="AY737" i="16"/>
  <c r="AY1100" i="16"/>
  <c r="AY1903" i="16"/>
  <c r="AY952" i="16"/>
  <c r="AY1247" i="16"/>
  <c r="AY1340" i="16"/>
  <c r="AY141" i="16"/>
  <c r="AY393" i="16"/>
  <c r="AY1806" i="16"/>
  <c r="AY1203" i="16"/>
  <c r="AY226" i="16"/>
  <c r="AY1670" i="16"/>
  <c r="AY912" i="16"/>
  <c r="AY691" i="16"/>
  <c r="AY450" i="16"/>
  <c r="AY1805" i="16"/>
  <c r="AY30" i="16"/>
  <c r="AY1484" i="16"/>
  <c r="AY1689" i="16"/>
  <c r="AY1073" i="16"/>
  <c r="AY158" i="16"/>
  <c r="AY444" i="16"/>
  <c r="AY1461" i="16"/>
  <c r="AY758" i="16"/>
  <c r="AY365" i="16"/>
  <c r="AY105" i="16"/>
  <c r="AY1749" i="16"/>
  <c r="AY1179" i="16"/>
  <c r="AY1721" i="16"/>
  <c r="AY1144" i="16"/>
  <c r="AY9" i="16"/>
  <c r="AV1497" i="16"/>
  <c r="AV1552" i="16"/>
  <c r="AV326" i="16"/>
  <c r="AV1409" i="16"/>
  <c r="AV1390" i="16"/>
  <c r="AV165" i="16"/>
  <c r="AV786" i="16"/>
  <c r="AV357" i="16"/>
  <c r="AV899" i="16"/>
  <c r="AV312" i="16"/>
  <c r="AV1751" i="16"/>
  <c r="AV1110" i="16"/>
  <c r="AV446" i="16"/>
  <c r="AV1194" i="16"/>
  <c r="AV595" i="16"/>
  <c r="AV649" i="16"/>
  <c r="AV1629" i="16"/>
  <c r="AV228" i="16"/>
  <c r="AV325" i="16"/>
  <c r="AV362" i="16"/>
  <c r="AV1217" i="16"/>
  <c r="AV1368" i="16"/>
  <c r="AY435" i="16"/>
  <c r="AY274" i="16"/>
  <c r="AV1147" i="16"/>
  <c r="AY1832" i="16"/>
  <c r="AV92" i="16"/>
  <c r="AV1682" i="16"/>
  <c r="AV131" i="16"/>
  <c r="AV953" i="16"/>
  <c r="AV753" i="16"/>
  <c r="AV1137" i="16"/>
  <c r="AV1150" i="16"/>
  <c r="AY467" i="16"/>
  <c r="AY1395" i="16"/>
  <c r="AV11" i="16"/>
  <c r="AV1997" i="16"/>
  <c r="AV1030" i="16"/>
  <c r="AV1275" i="16"/>
  <c r="AV1695" i="16"/>
  <c r="AV1887" i="16"/>
  <c r="AV278" i="16"/>
  <c r="AV43" i="16"/>
  <c r="AV248" i="16"/>
  <c r="AZ248" i="16" s="1"/>
  <c r="AV501" i="16"/>
  <c r="AV1812" i="16"/>
  <c r="AV1370" i="16"/>
  <c r="AY724" i="16"/>
  <c r="AY79" i="16"/>
  <c r="AY175" i="16"/>
  <c r="AY829" i="16"/>
  <c r="AY1757" i="16"/>
  <c r="AY1455" i="16"/>
  <c r="AY1768" i="16"/>
  <c r="AV1141" i="16"/>
  <c r="AV1095" i="16"/>
  <c r="AV1083" i="16"/>
  <c r="AV415" i="16"/>
  <c r="AY236" i="16"/>
  <c r="AY1597" i="16"/>
  <c r="AV1257" i="16"/>
  <c r="AV1564" i="16"/>
  <c r="AV1090" i="16"/>
  <c r="AV766" i="16"/>
  <c r="AV998" i="16"/>
  <c r="AV1272" i="16"/>
  <c r="AV1457" i="16"/>
  <c r="AV1247" i="16"/>
  <c r="AV1297" i="16"/>
  <c r="AV166" i="16"/>
  <c r="AV1330" i="16"/>
  <c r="AV599" i="16"/>
  <c r="AV854" i="16"/>
  <c r="AV691" i="16"/>
  <c r="AV183" i="16"/>
  <c r="AV185" i="16"/>
  <c r="AV1033" i="16"/>
  <c r="AV331" i="16"/>
  <c r="AV690" i="16"/>
  <c r="AV1067" i="16"/>
  <c r="AV736" i="16"/>
  <c r="AV1467" i="16"/>
  <c r="AV518" i="16"/>
  <c r="AV1729" i="16"/>
  <c r="AV812" i="16"/>
  <c r="AV830" i="16"/>
  <c r="AV561" i="16"/>
  <c r="AV993" i="16"/>
  <c r="AV147" i="16"/>
  <c r="AY75" i="16"/>
  <c r="AY942" i="16"/>
  <c r="AY317" i="16"/>
  <c r="AY892" i="16"/>
  <c r="AY1509" i="16"/>
  <c r="AY1871" i="16"/>
  <c r="AY492" i="16"/>
  <c r="AY95" i="16"/>
  <c r="AV367" i="16"/>
  <c r="AV1523" i="16"/>
  <c r="AV528" i="16"/>
  <c r="AY945" i="16"/>
  <c r="AY484" i="16"/>
  <c r="AY556" i="16"/>
  <c r="AY1912" i="16"/>
  <c r="AY1895" i="16"/>
  <c r="AY1518" i="16"/>
  <c r="AY304" i="16"/>
  <c r="AY1125" i="16"/>
  <c r="AV1498" i="16"/>
  <c r="AV876" i="16"/>
  <c r="AV1100" i="16"/>
  <c r="AZ1100" i="16" s="1"/>
  <c r="AY575" i="16"/>
  <c r="AY1242" i="16"/>
  <c r="AV121" i="16"/>
  <c r="AV1392" i="16"/>
  <c r="AV541" i="16"/>
  <c r="AY1690" i="16"/>
  <c r="AY69" i="16"/>
  <c r="AY1388" i="16"/>
  <c r="AY182" i="16"/>
  <c r="AY1036" i="16"/>
  <c r="AY191" i="16"/>
  <c r="AY402" i="16"/>
  <c r="AY796" i="16"/>
  <c r="AY204" i="16"/>
  <c r="AY1241" i="16"/>
  <c r="AY850" i="16"/>
  <c r="AY185" i="16"/>
  <c r="AY528" i="16"/>
  <c r="AY944" i="16"/>
  <c r="AY1522" i="16"/>
  <c r="AY1850" i="16"/>
  <c r="AY966" i="16"/>
  <c r="AY205" i="16"/>
  <c r="AY1003" i="16"/>
  <c r="BP45" i="16" s="1"/>
  <c r="AY934" i="16"/>
  <c r="AY1154" i="16"/>
  <c r="AY1070" i="16"/>
  <c r="AY77" i="16"/>
  <c r="AY5" i="16"/>
  <c r="AY1935" i="16"/>
  <c r="AY44" i="16"/>
  <c r="AY1853" i="16"/>
  <c r="AY1039" i="16"/>
  <c r="AY946" i="16"/>
  <c r="AY1594" i="16"/>
  <c r="AY298" i="16"/>
  <c r="AY1683" i="16"/>
  <c r="AY234" i="16"/>
  <c r="AY1330" i="16"/>
  <c r="AY861" i="16"/>
  <c r="AY20" i="16"/>
  <c r="AY634" i="16"/>
  <c r="AY1966" i="16"/>
  <c r="AY1543" i="16"/>
  <c r="AY265" i="16"/>
  <c r="AY315" i="16"/>
  <c r="AY256" i="16"/>
  <c r="AY1425" i="16"/>
  <c r="AY906" i="16"/>
  <c r="AY753" i="16"/>
  <c r="AY1496" i="16"/>
  <c r="AY300" i="16"/>
  <c r="AY1436" i="16"/>
  <c r="AY1715" i="16"/>
  <c r="AY649" i="16"/>
  <c r="AY905" i="16"/>
  <c r="AY415" i="16"/>
  <c r="AY1015" i="16"/>
  <c r="AY1005" i="16"/>
  <c r="AY838" i="16"/>
  <c r="AV1120" i="16"/>
  <c r="AV661" i="16"/>
  <c r="AV1235" i="16"/>
  <c r="AV1805" i="16"/>
  <c r="AV1911" i="16"/>
  <c r="AV365" i="16"/>
  <c r="AV1211" i="16"/>
  <c r="AV1699" i="16"/>
  <c r="AV618" i="16"/>
  <c r="AV769" i="16"/>
  <c r="AV1096" i="16"/>
  <c r="AV392" i="16"/>
  <c r="AV442" i="16"/>
  <c r="AV1760" i="16"/>
  <c r="AV1484" i="16"/>
  <c r="AV1612" i="16"/>
  <c r="AV776" i="16"/>
  <c r="AV24" i="16"/>
  <c r="AV1036" i="16"/>
  <c r="AV1154" i="16"/>
  <c r="AV1396" i="16"/>
  <c r="AV1461" i="16"/>
  <c r="AY868" i="16"/>
  <c r="AY1079" i="16"/>
  <c r="AV1341" i="16"/>
  <c r="AV50" i="16"/>
  <c r="AV886" i="16"/>
  <c r="AV462" i="16"/>
  <c r="AV102" i="16"/>
  <c r="AV586" i="16"/>
  <c r="AV1931" i="16"/>
  <c r="AV809" i="16"/>
  <c r="AV128" i="16"/>
  <c r="AY1771" i="16"/>
  <c r="AY1146" i="16"/>
  <c r="AY285" i="16"/>
  <c r="AV950" i="16"/>
  <c r="AV197" i="16"/>
  <c r="AV934" i="16"/>
  <c r="AV952" i="16"/>
  <c r="AV1332" i="16"/>
  <c r="AV832" i="16"/>
  <c r="AV1386" i="16"/>
  <c r="AV1882" i="16"/>
  <c r="AV1124" i="16"/>
  <c r="AV1550" i="16"/>
  <c r="AV254" i="16"/>
  <c r="AY1408" i="16"/>
  <c r="AY80" i="16"/>
  <c r="AY949" i="16"/>
  <c r="AY1194" i="16"/>
  <c r="AY116" i="16"/>
  <c r="AY937" i="16"/>
  <c r="AY363" i="16"/>
  <c r="AV918" i="16"/>
  <c r="AV1455" i="16"/>
  <c r="AV814" i="16"/>
  <c r="AY62" i="16"/>
  <c r="AY1373" i="16"/>
  <c r="AV1250" i="16"/>
  <c r="AV1510" i="16"/>
  <c r="AV347" i="16"/>
  <c r="AV1902" i="16"/>
  <c r="AV1335" i="16"/>
  <c r="AV1871" i="16"/>
  <c r="AV1815" i="16"/>
  <c r="AV1939" i="16"/>
  <c r="AV580" i="16"/>
  <c r="AV979" i="16"/>
  <c r="AV1714" i="16"/>
  <c r="AV1489" i="16"/>
  <c r="AZ1489" i="16" s="1"/>
  <c r="AV1613" i="16"/>
  <c r="AV716" i="16"/>
  <c r="AV1343" i="16"/>
  <c r="AV399" i="16"/>
  <c r="AV209" i="16"/>
  <c r="AV996" i="16"/>
  <c r="AZ996" i="16" s="1"/>
  <c r="AV1836" i="16"/>
  <c r="AV1493" i="16"/>
  <c r="AV994" i="16"/>
  <c r="AV522" i="16"/>
  <c r="AV404" i="16"/>
  <c r="AV1946" i="16"/>
  <c r="AV88" i="16"/>
  <c r="AV1163" i="16"/>
  <c r="AV1331" i="16"/>
  <c r="AV447" i="16"/>
  <c r="AV298" i="16"/>
  <c r="AZ298" i="16" s="1"/>
  <c r="AV823" i="16"/>
  <c r="AY1624" i="16"/>
  <c r="AY1841" i="16"/>
  <c r="AY1605" i="16"/>
  <c r="AY1222" i="16"/>
  <c r="AY1119" i="16"/>
  <c r="AY428" i="16"/>
  <c r="AY1138" i="16"/>
  <c r="AV1529" i="16"/>
  <c r="AV864" i="16"/>
  <c r="AV1594" i="16"/>
  <c r="AZ1594" i="16" s="1"/>
  <c r="AV1444" i="16"/>
  <c r="AY1454" i="16"/>
  <c r="AY872" i="16"/>
  <c r="AY975" i="16"/>
  <c r="AY1466" i="16"/>
  <c r="AY935" i="16"/>
  <c r="AY1447" i="16"/>
  <c r="AY339" i="16"/>
  <c r="AV1364" i="16"/>
  <c r="AV1611" i="16"/>
  <c r="AV1565" i="16"/>
  <c r="AV295" i="16"/>
  <c r="AY1592" i="16"/>
  <c r="AY346" i="16"/>
  <c r="AV382" i="16"/>
  <c r="AV609" i="16"/>
  <c r="AV1283" i="16"/>
  <c r="AY1677" i="16"/>
  <c r="AY642" i="16"/>
  <c r="AY341" i="16"/>
  <c r="AY925" i="16"/>
  <c r="AY1931" i="16"/>
  <c r="AY372" i="16"/>
  <c r="AY156" i="16"/>
  <c r="AY1782" i="16"/>
  <c r="AY1712" i="16"/>
  <c r="AY1214" i="16"/>
  <c r="AY329" i="16"/>
  <c r="AY1322" i="16"/>
  <c r="AY916" i="16"/>
  <c r="AY1765" i="16"/>
  <c r="AY1520" i="16"/>
  <c r="AY1980" i="16"/>
  <c r="AY2003" i="16"/>
  <c r="AY596" i="16"/>
  <c r="AY1531" i="16"/>
  <c r="AY939" i="16"/>
  <c r="AY46" i="16"/>
  <c r="AY1680" i="16"/>
  <c r="AY331" i="16"/>
  <c r="AY1106" i="16"/>
  <c r="AY548" i="16"/>
  <c r="AY425" i="16"/>
  <c r="AY1404" i="16"/>
  <c r="AY1049" i="16"/>
  <c r="AY1854" i="16"/>
  <c r="AY549" i="16"/>
  <c r="AY1262" i="16"/>
  <c r="AY294" i="16"/>
  <c r="AY487" i="16"/>
  <c r="AY303" i="16"/>
  <c r="AY909" i="16"/>
  <c r="AY1443" i="16"/>
  <c r="AY209" i="16"/>
  <c r="AY58" i="16"/>
  <c r="AY1271" i="16"/>
  <c r="AY1940" i="16"/>
  <c r="AY1439" i="16"/>
  <c r="AY1758" i="16"/>
  <c r="AY887" i="16"/>
  <c r="AY1419" i="16"/>
  <c r="AY579" i="16"/>
  <c r="AY1478" i="16"/>
  <c r="AY1171" i="16"/>
  <c r="AY1451" i="16"/>
  <c r="AY296" i="16"/>
  <c r="AY1967" i="16"/>
  <c r="AY108" i="16"/>
  <c r="AY1434" i="16"/>
  <c r="AY1791" i="16"/>
  <c r="AY244" i="16"/>
  <c r="AY15" i="16"/>
  <c r="AY1218" i="16"/>
  <c r="AV52" i="16"/>
  <c r="AV1861" i="16"/>
  <c r="AV872" i="16"/>
  <c r="AV1206" i="16"/>
  <c r="AV1735" i="16"/>
  <c r="AV567" i="16"/>
  <c r="AV503" i="16"/>
  <c r="AV1979" i="16"/>
  <c r="AY986" i="16"/>
  <c r="AV1886" i="16"/>
  <c r="AV546" i="16"/>
  <c r="AV1227" i="16"/>
  <c r="AY378" i="16"/>
  <c r="AY670" i="16"/>
  <c r="AV706" i="16"/>
  <c r="AV1730" i="16"/>
  <c r="AV1176" i="16"/>
  <c r="AV1749" i="16"/>
  <c r="AV212" i="16"/>
  <c r="AV1818" i="16"/>
  <c r="AV1891" i="16"/>
  <c r="AV250" i="16"/>
  <c r="AY1788" i="16"/>
  <c r="AY98" i="16"/>
  <c r="AZ98" i="16" s="1"/>
  <c r="AV1269" i="16"/>
  <c r="AY1780" i="16"/>
  <c r="AY1756" i="16"/>
  <c r="AV752" i="16"/>
  <c r="AV1652" i="16"/>
  <c r="AY1311" i="16"/>
  <c r="AY1781" i="16"/>
  <c r="AZ1781" i="16" s="1"/>
  <c r="AY429" i="16"/>
  <c r="AY583" i="16"/>
  <c r="AY1209" i="16"/>
  <c r="AY705" i="16"/>
  <c r="AY1456" i="16"/>
  <c r="AZ1456" i="16" s="1"/>
  <c r="AY1248" i="16"/>
  <c r="AY1628" i="16"/>
  <c r="AY151" i="16"/>
  <c r="AY27" i="16"/>
  <c r="AZ27" i="16" s="1"/>
  <c r="AY1880" i="16"/>
  <c r="AY1772" i="16"/>
  <c r="AY143" i="16"/>
  <c r="AY1631" i="16"/>
  <c r="AY452" i="16"/>
  <c r="AY1678" i="16"/>
  <c r="AY210" i="16"/>
  <c r="AY1347" i="16"/>
  <c r="AY1019" i="16"/>
  <c r="AY1669" i="16"/>
  <c r="AY1528" i="16"/>
  <c r="AY1746" i="16"/>
  <c r="AY1734" i="16"/>
  <c r="AY1145" i="16"/>
  <c r="AY1212" i="16"/>
  <c r="AY921" i="16"/>
  <c r="AY968" i="16"/>
  <c r="AY590" i="16"/>
  <c r="AY810" i="16"/>
  <c r="AY1320" i="16"/>
  <c r="AY1246" i="16"/>
  <c r="AY918" i="16"/>
  <c r="AY1530" i="16"/>
  <c r="AY1890" i="16"/>
  <c r="AY923" i="16"/>
  <c r="AV65" i="16"/>
  <c r="AV1049" i="16"/>
  <c r="AV1262" i="16"/>
  <c r="AY1449" i="16"/>
  <c r="AY1674" i="16"/>
  <c r="AV590" i="16"/>
  <c r="AV895" i="16"/>
  <c r="AV1210" i="16"/>
  <c r="AV1136" i="16"/>
  <c r="AY443" i="16"/>
  <c r="AY801" i="16"/>
  <c r="AY563" i="16"/>
  <c r="AY371" i="16"/>
  <c r="AY1568" i="16"/>
  <c r="AY1922" i="16"/>
  <c r="AY134" i="16"/>
  <c r="AY602" i="16"/>
  <c r="AY1183" i="16"/>
  <c r="AY1884" i="16"/>
  <c r="AY1132" i="16"/>
  <c r="AY1503" i="16"/>
  <c r="AY412" i="16"/>
  <c r="AY643" i="16"/>
  <c r="AY595" i="16"/>
  <c r="AY149" i="16"/>
  <c r="AY896" i="16"/>
  <c r="AY1740" i="16"/>
  <c r="AY344" i="16"/>
  <c r="AY172" i="16"/>
  <c r="AY1666" i="16"/>
  <c r="AY1325" i="16"/>
  <c r="AY499" i="16"/>
  <c r="AY635" i="16"/>
  <c r="AY851" i="16"/>
  <c r="AY1291" i="16"/>
  <c r="AY684" i="16"/>
  <c r="AY96" i="16"/>
  <c r="AY495" i="16"/>
  <c r="AY1704" i="16"/>
  <c r="AY1775" i="16"/>
  <c r="AY564" i="16"/>
  <c r="AY131" i="16"/>
  <c r="AY745" i="16"/>
  <c r="AY1490" i="16"/>
  <c r="AY665" i="16"/>
  <c r="AY359" i="16"/>
  <c r="AY458" i="16"/>
  <c r="AY1663" i="16"/>
  <c r="AY683" i="16"/>
  <c r="AY746" i="16"/>
  <c r="AY1954" i="16"/>
  <c r="AY532" i="16"/>
  <c r="AY220" i="16"/>
  <c r="AY1582" i="16"/>
  <c r="AY170" i="16"/>
  <c r="AY1406" i="16"/>
  <c r="AY751" i="16"/>
  <c r="AY1217" i="16"/>
  <c r="AY1637" i="16"/>
  <c r="AY1944" i="16"/>
  <c r="AY150" i="16"/>
  <c r="AY1177" i="16"/>
  <c r="AY1646" i="16"/>
  <c r="AY1799" i="16"/>
  <c r="AY164" i="16"/>
  <c r="AY998" i="16"/>
  <c r="AY1076" i="16"/>
  <c r="AY1845" i="16"/>
  <c r="AY1822" i="16"/>
  <c r="AY647" i="16"/>
  <c r="AY1622" i="16"/>
  <c r="AY421" i="16"/>
  <c r="AY171" i="16"/>
  <c r="AY825" i="16"/>
  <c r="AY1405" i="16"/>
  <c r="AY1092" i="16"/>
  <c r="AY404" i="16"/>
  <c r="AY1572" i="16"/>
  <c r="AY24" i="16"/>
  <c r="AY398" i="16"/>
  <c r="AY1824" i="16"/>
  <c r="AY815" i="16"/>
  <c r="AV1180" i="16"/>
  <c r="AV739" i="16"/>
  <c r="AV369" i="16"/>
  <c r="AZ369" i="16" s="1"/>
  <c r="AY1934" i="16"/>
  <c r="AY1620" i="16"/>
  <c r="AV726" i="16"/>
  <c r="AV1585" i="16"/>
  <c r="AV1263" i="16"/>
  <c r="AY1225" i="16"/>
  <c r="AY1258" i="16"/>
  <c r="AY1741" i="16"/>
  <c r="AY716" i="16"/>
  <c r="AY283" i="16"/>
  <c r="AY1611" i="16"/>
  <c r="AY453" i="16"/>
  <c r="AY525" i="16"/>
  <c r="AY356" i="16"/>
  <c r="AY1197" i="16"/>
  <c r="AY772" i="16"/>
  <c r="AY1260" i="16"/>
  <c r="AY1707" i="16"/>
  <c r="AY1754" i="16"/>
  <c r="AY40" i="16"/>
  <c r="AY1901" i="16"/>
  <c r="AY1078" i="16"/>
  <c r="AY1891" i="16"/>
  <c r="AY928" i="16"/>
  <c r="AY476" i="16"/>
  <c r="AY18" i="16"/>
  <c r="AY178" i="16"/>
  <c r="AY537" i="16"/>
  <c r="AY854" i="16"/>
  <c r="AY1287" i="16"/>
  <c r="AY527" i="16"/>
  <c r="AY251" i="16"/>
  <c r="AY224" i="16"/>
  <c r="AY368" i="16"/>
  <c r="AY1338" i="16"/>
  <c r="AY1982" i="16"/>
  <c r="AY788" i="16"/>
  <c r="AY1416" i="16"/>
  <c r="AY1881" i="16"/>
  <c r="AY115" i="16"/>
  <c r="AY725" i="16"/>
  <c r="AY972" i="16"/>
  <c r="AY1579" i="16"/>
  <c r="AY1874" i="16"/>
  <c r="AY129" i="16"/>
  <c r="AY1697" i="16"/>
  <c r="AY1685" i="16"/>
  <c r="AY469" i="16"/>
  <c r="AY278" i="16"/>
  <c r="AY898" i="16"/>
  <c r="AY787" i="16"/>
  <c r="AY1190" i="16"/>
  <c r="AY523" i="16"/>
  <c r="AY1104" i="16"/>
  <c r="AY1671" i="16"/>
  <c r="AY1149" i="16"/>
  <c r="AY396" i="16"/>
  <c r="AY1018" i="16"/>
  <c r="AY1566" i="16"/>
  <c r="AY353" i="16"/>
  <c r="AY1272" i="16"/>
  <c r="AY1355" i="16"/>
  <c r="AY1295" i="16"/>
  <c r="AY1326" i="16"/>
  <c r="AY1415" i="16"/>
  <c r="AY1103" i="16"/>
  <c r="AY282" i="16"/>
  <c r="AY276" i="16"/>
  <c r="AY1851" i="16"/>
  <c r="AY370" i="16"/>
  <c r="AY462" i="16"/>
  <c r="AY1474" i="16"/>
  <c r="AY262" i="16"/>
  <c r="AY1374" i="16"/>
  <c r="AY764" i="16"/>
  <c r="AY603" i="16"/>
  <c r="AY63" i="16"/>
  <c r="AV502" i="16"/>
  <c r="AV104" i="16"/>
  <c r="AV1823" i="16"/>
  <c r="AY1304" i="16"/>
  <c r="AY943" i="16"/>
  <c r="AV1199" i="16"/>
  <c r="AV62" i="16"/>
  <c r="AZ62" i="16" s="1"/>
  <c r="AV1763" i="16"/>
  <c r="AY1303" i="16"/>
  <c r="AY1893" i="16"/>
  <c r="AY103" i="16"/>
  <c r="AY722" i="16"/>
  <c r="AY1726" i="16"/>
  <c r="AY856" i="16"/>
  <c r="AY212" i="16"/>
  <c r="AY1335" i="16"/>
  <c r="AY1877" i="16"/>
  <c r="AY1123" i="16"/>
  <c r="AY1023" i="16"/>
  <c r="AY641" i="16"/>
  <c r="AY982" i="16"/>
  <c r="AY1135" i="16"/>
  <c r="AY11" i="16"/>
  <c r="AY377" i="16"/>
  <c r="AY1547" i="16"/>
  <c r="AY299" i="16"/>
  <c r="AY858" i="16"/>
  <c r="AY567" i="16"/>
  <c r="AY1438" i="16"/>
  <c r="AY1378" i="16"/>
  <c r="AY506" i="16"/>
  <c r="AY1546" i="16"/>
  <c r="AY1576" i="16"/>
  <c r="AY1046" i="16"/>
  <c r="AY473" i="16"/>
  <c r="AY1450" i="16"/>
  <c r="AY1894" i="16"/>
  <c r="AY1074" i="16"/>
  <c r="AY1933" i="16"/>
  <c r="AY1852" i="16"/>
  <c r="AY727" i="16"/>
  <c r="AY617" i="16"/>
  <c r="AY1001" i="16"/>
  <c r="AY1112" i="16"/>
  <c r="AY73" i="16"/>
  <c r="AY13" i="16"/>
  <c r="AY947" i="16"/>
  <c r="AY1760" i="16"/>
  <c r="AY732" i="16"/>
  <c r="AY1946" i="16"/>
  <c r="AY1947" i="16"/>
  <c r="AY1550" i="16"/>
  <c r="AY1268" i="16"/>
  <c r="AY139" i="16"/>
  <c r="AY959" i="16"/>
  <c r="AY1668" i="16"/>
  <c r="AY1916" i="16"/>
  <c r="AY662" i="16"/>
  <c r="AY1549" i="16"/>
  <c r="AY323" i="16"/>
  <c r="AY938" i="16"/>
  <c r="AY1424" i="16"/>
  <c r="AY1802" i="16"/>
  <c r="AY1729" i="16"/>
  <c r="AY1087" i="16"/>
  <c r="AY1093" i="16"/>
  <c r="AY973" i="16"/>
  <c r="AY1745" i="16"/>
  <c r="AY1866" i="16"/>
  <c r="AY314" i="16"/>
  <c r="AY1292" i="16"/>
  <c r="AY1725" i="16"/>
  <c r="AY1393" i="16"/>
  <c r="AY1077" i="16"/>
  <c r="AY658" i="16"/>
  <c r="AY931" i="16"/>
  <c r="AY243" i="16"/>
  <c r="AY794" i="16"/>
  <c r="AY1977" i="16"/>
  <c r="AY1807" i="16"/>
  <c r="AY1959" i="16"/>
  <c r="AY1533" i="16"/>
  <c r="AY1885" i="16"/>
  <c r="AY680" i="16"/>
  <c r="AY1992" i="16"/>
  <c r="AY940" i="16"/>
  <c r="AY1167" i="16"/>
  <c r="AY78" i="16"/>
  <c r="AY1902" i="16"/>
  <c r="AY1360" i="16"/>
  <c r="AY1617" i="16"/>
  <c r="AY908" i="16"/>
  <c r="AY915" i="16"/>
  <c r="AY1131" i="16"/>
  <c r="AY183" i="16"/>
  <c r="AY332" i="16"/>
  <c r="AY552" i="16"/>
  <c r="AY512" i="16"/>
  <c r="AY99" i="16"/>
  <c r="AY1174" i="16"/>
  <c r="AY1865" i="16"/>
  <c r="AY1069" i="16"/>
  <c r="AY1196" i="16"/>
  <c r="AY464" i="16"/>
  <c r="AY1920" i="16"/>
  <c r="AY411" i="16"/>
  <c r="AY431" i="16"/>
  <c r="AY1349" i="16"/>
  <c r="AY112" i="16"/>
  <c r="AY1165" i="16"/>
  <c r="AY489" i="16"/>
  <c r="AV748" i="16"/>
  <c r="AV1566" i="16"/>
  <c r="AV860" i="16"/>
  <c r="AV1686" i="16"/>
  <c r="AV1399" i="16"/>
  <c r="AV112" i="16"/>
  <c r="AV46" i="16"/>
  <c r="AZ46" i="16" s="1"/>
  <c r="AV543" i="16"/>
  <c r="AY1888" i="16"/>
  <c r="AV475" i="16"/>
  <c r="AV1568" i="16"/>
  <c r="AV703" i="16"/>
  <c r="AY1342" i="16"/>
  <c r="AY1457" i="16"/>
  <c r="AY322" i="16"/>
  <c r="AV717" i="16"/>
  <c r="AV1459" i="16"/>
  <c r="AV641" i="16"/>
  <c r="AV484" i="16"/>
  <c r="AV1622" i="16"/>
  <c r="AV1901" i="16"/>
  <c r="AZ1901" i="16" s="1"/>
  <c r="AV1521" i="16"/>
  <c r="AY1309" i="16"/>
  <c r="AZ1309" i="16" s="1"/>
  <c r="AY196" i="16"/>
  <c r="AV651" i="16"/>
  <c r="AY360" i="16"/>
  <c r="AY774" i="16"/>
  <c r="AV861" i="16"/>
  <c r="AV139" i="16"/>
  <c r="AY847" i="16"/>
  <c r="AY836" i="16"/>
  <c r="AY776" i="16"/>
  <c r="AY605" i="16"/>
  <c r="AY167" i="16"/>
  <c r="AY1708" i="16"/>
  <c r="AZ1708" i="16" s="1"/>
  <c r="AY522" i="16"/>
  <c r="AY1785" i="16"/>
  <c r="AY118" i="16"/>
  <c r="AY1632" i="16"/>
  <c r="AZ1632" i="16" s="1"/>
  <c r="AY1657" i="16"/>
  <c r="AY479" i="16"/>
  <c r="AY313" i="16"/>
  <c r="AY21" i="16"/>
  <c r="AY186" i="16"/>
  <c r="AY1718" i="16"/>
  <c r="AY61" i="16"/>
  <c r="AY1083" i="16"/>
  <c r="AY218" i="16"/>
  <c r="AY1120" i="16"/>
  <c r="AY1128" i="16"/>
  <c r="AY1924" i="16"/>
  <c r="AY1147" i="16"/>
  <c r="AY147" i="16"/>
  <c r="AY488" i="16"/>
  <c r="AY888" i="16"/>
  <c r="AY1072" i="16"/>
  <c r="AY814" i="16"/>
  <c r="AY611" i="16"/>
  <c r="AY1075" i="16"/>
  <c r="AY417" i="16"/>
  <c r="AY1055" i="16"/>
  <c r="AY1831" i="16"/>
  <c r="AY32" i="16"/>
  <c r="AY891" i="16"/>
  <c r="AY119" i="16"/>
  <c r="AV281" i="16"/>
  <c r="AV1440" i="16"/>
  <c r="AV6" i="16"/>
  <c r="AZ6" i="16" s="1"/>
  <c r="AY403" i="16"/>
  <c r="AY729" i="16"/>
  <c r="AV871" i="16"/>
  <c r="AV722" i="16"/>
  <c r="AV1290" i="16"/>
  <c r="AZ1290" i="16" s="1"/>
  <c r="AY1066" i="16"/>
  <c r="AY568" i="16"/>
  <c r="AY1706" i="16"/>
  <c r="AY1469" i="16"/>
  <c r="AY1422" i="16"/>
  <c r="AY202" i="16"/>
  <c r="AY1848" i="16"/>
  <c r="AY1485" i="16"/>
  <c r="AY1417" i="16"/>
  <c r="AY1619" i="16"/>
  <c r="AY1610" i="16"/>
  <c r="AY1516" i="16"/>
  <c r="AY1398" i="16"/>
  <c r="AY1684" i="16"/>
  <c r="AY1907" i="16"/>
  <c r="AY1164" i="16"/>
  <c r="AY543" i="16"/>
  <c r="AY305" i="16"/>
  <c r="AY1331" i="16"/>
  <c r="AY280" i="16"/>
  <c r="AY1724" i="16"/>
  <c r="AY497" i="16"/>
  <c r="AY1918" i="16"/>
  <c r="AY828" i="16"/>
  <c r="AY1896" i="16"/>
  <c r="AY1926" i="16"/>
  <c r="AY795" i="16"/>
  <c r="AY1682" i="16"/>
  <c r="AY1043" i="16"/>
  <c r="AY927" i="16"/>
  <c r="AY1352" i="16"/>
  <c r="AY1057" i="16"/>
  <c r="AY199" i="16"/>
  <c r="AY381" i="16"/>
  <c r="AY1703" i="16"/>
  <c r="AY238" i="16"/>
  <c r="AY1121" i="16"/>
  <c r="AY1377" i="16"/>
  <c r="AY1166" i="16"/>
  <c r="AY533" i="16"/>
  <c r="AY1254" i="16"/>
  <c r="AY1789" i="16"/>
  <c r="AY1315" i="16"/>
  <c r="AY1059" i="16"/>
  <c r="AY1341" i="16"/>
  <c r="AY578" i="16"/>
  <c r="AY193" i="16"/>
  <c r="AY505" i="16"/>
  <c r="AY904" i="16"/>
  <c r="AY1536" i="16"/>
  <c r="AY1633" i="16"/>
  <c r="AY90" i="16"/>
  <c r="AY104" i="16"/>
  <c r="AY1113" i="16"/>
  <c r="AY822" i="16"/>
  <c r="AY500" i="16"/>
  <c r="AY622" i="16"/>
  <c r="AY1391" i="16"/>
  <c r="AY885" i="16"/>
  <c r="AY671" i="16"/>
  <c r="AY406" i="16"/>
  <c r="AY177" i="16"/>
  <c r="AY1148" i="16"/>
  <c r="AY1365" i="16"/>
  <c r="AY420" i="16"/>
  <c r="AY1394" i="16"/>
  <c r="AY1134" i="16"/>
  <c r="AY258" i="16"/>
  <c r="AY1302" i="16"/>
  <c r="AY633" i="16"/>
  <c r="AY844" i="16"/>
  <c r="AY2002" i="16"/>
  <c r="AY1062" i="16"/>
  <c r="AV1212" i="16"/>
  <c r="AV323" i="16"/>
  <c r="AV1438" i="16"/>
  <c r="AV1362" i="16"/>
  <c r="AY272" i="16"/>
  <c r="AY1655" i="16"/>
  <c r="AV329" i="16"/>
  <c r="AZ329" i="16" s="1"/>
  <c r="AV711" i="16"/>
  <c r="AZ711" i="16" s="1"/>
  <c r="AV1930" i="16"/>
  <c r="AY324" i="16"/>
  <c r="AY1185" i="16"/>
  <c r="AY832" i="16"/>
  <c r="AY1045" i="16"/>
  <c r="AY1091" i="16"/>
  <c r="AY806" i="16"/>
  <c r="AY1900" i="16"/>
  <c r="AY754" i="16"/>
  <c r="AY1267" i="16"/>
  <c r="AY1883" i="16"/>
  <c r="AY1925" i="16"/>
  <c r="AY49" i="16"/>
  <c r="AY1482" i="16"/>
  <c r="AY978" i="16"/>
  <c r="AY1981" i="16"/>
  <c r="AY1327" i="16"/>
  <c r="AY1037" i="16"/>
  <c r="AY731" i="16"/>
  <c r="AY1308" i="16"/>
  <c r="AY1126" i="16"/>
  <c r="AY81" i="16"/>
  <c r="AY818" i="16"/>
  <c r="AY1301" i="16"/>
  <c r="AY1053" i="16"/>
  <c r="AY1524" i="16"/>
  <c r="AY1259" i="16"/>
  <c r="AY445" i="16"/>
  <c r="AY1544" i="16"/>
  <c r="AY1970" i="16"/>
  <c r="AY1286" i="16"/>
  <c r="AY1650" i="16"/>
  <c r="AY121" i="16"/>
  <c r="AY1156" i="16"/>
  <c r="AY1555" i="16"/>
  <c r="AY1251" i="16"/>
  <c r="AY1585" i="16"/>
  <c r="AY1588" i="16"/>
  <c r="AY1034" i="16"/>
  <c r="AY673" i="16"/>
  <c r="AY981" i="16"/>
  <c r="AY1612" i="16"/>
  <c r="AY1189" i="16"/>
  <c r="AY679" i="16"/>
  <c r="AY1293" i="16"/>
  <c r="AY1210" i="16"/>
  <c r="AY1720" i="16"/>
  <c r="AY1843" i="16"/>
  <c r="AY571" i="16"/>
  <c r="AY249" i="16"/>
  <c r="AY1844" i="16"/>
  <c r="AY124" i="16"/>
  <c r="AY699" i="16"/>
  <c r="AY1647" i="16"/>
  <c r="AY292" i="16"/>
  <c r="AY1359" i="16"/>
  <c r="AY221" i="16"/>
  <c r="AY1169" i="16"/>
  <c r="AY881" i="16"/>
  <c r="AY1773" i="16"/>
  <c r="AY1336" i="16"/>
  <c r="AY1786" i="16"/>
  <c r="AY621" i="16"/>
  <c r="AY1089" i="16"/>
  <c r="AY1675" i="16"/>
  <c r="AY195" i="16"/>
  <c r="AY824" i="16"/>
  <c r="AY1921" i="16"/>
  <c r="AY1554" i="16"/>
  <c r="AY719" i="16"/>
  <c r="AY333" i="16"/>
  <c r="AY1861" i="16"/>
  <c r="AV1296" i="16"/>
  <c r="AV264" i="16"/>
  <c r="AV1513" i="16"/>
  <c r="AV534" i="16"/>
  <c r="AY1032" i="16"/>
  <c r="AY676" i="16"/>
  <c r="AV1237" i="16"/>
  <c r="AV327" i="16"/>
  <c r="AV1773" i="16"/>
  <c r="AY827" i="16"/>
  <c r="AY1379" i="16"/>
  <c r="AY100" i="16"/>
  <c r="AY2000" i="16"/>
  <c r="AY797" i="16"/>
  <c r="AY407" i="16"/>
  <c r="AY1603" i="16"/>
  <c r="AY312" i="16"/>
  <c r="AY1914" i="16"/>
  <c r="AY553" i="16"/>
  <c r="AY1081" i="16"/>
  <c r="AY639" i="16"/>
  <c r="AY707" i="16"/>
  <c r="AY466" i="16"/>
  <c r="AY1020" i="16"/>
  <c r="AY1800" i="16"/>
  <c r="AY1068" i="16"/>
  <c r="AY701" i="16"/>
  <c r="AY620" i="16"/>
  <c r="AY1539" i="16"/>
  <c r="AY25" i="16"/>
  <c r="AY176" i="16"/>
  <c r="AY610" i="16"/>
  <c r="AY1399" i="16"/>
  <c r="AY1499" i="16"/>
  <c r="AY1820" i="16"/>
  <c r="AY504" i="16"/>
  <c r="AY514" i="16"/>
  <c r="AY271" i="16"/>
  <c r="AY1932" i="16"/>
  <c r="AY1467" i="16"/>
  <c r="AY1862" i="16"/>
  <c r="AY860" i="16"/>
  <c r="AY771" i="16"/>
  <c r="AY1987" i="16"/>
  <c r="AY391" i="16"/>
  <c r="AY1864" i="16"/>
  <c r="AY1361" i="16"/>
  <c r="AY1993" i="16"/>
  <c r="AY695" i="16"/>
  <c r="AY201" i="16"/>
  <c r="AY29" i="16"/>
  <c r="AY644" i="16"/>
  <c r="AY1257" i="16"/>
  <c r="AY1306" i="16"/>
  <c r="AY1226" i="16"/>
  <c r="AY708" i="16"/>
  <c r="AY1878" i="16"/>
  <c r="AY1968" i="16"/>
  <c r="AY1136" i="16"/>
  <c r="AY383" i="16"/>
  <c r="AY355" i="16"/>
  <c r="AY1917" i="16"/>
  <c r="AY1951" i="16"/>
  <c r="AY755" i="16"/>
  <c r="AY1869" i="16"/>
  <c r="AY367" i="16"/>
  <c r="AY215" i="16"/>
  <c r="AY1590" i="16"/>
  <c r="AY875" i="16"/>
  <c r="AY1044" i="16"/>
  <c r="AY1429" i="16"/>
  <c r="AY1700" i="16"/>
  <c r="AY1942" i="16"/>
  <c r="AY1082" i="16"/>
  <c r="AY714" i="16"/>
  <c r="AY1021" i="16"/>
  <c r="AY1243" i="16"/>
  <c r="AY874" i="16"/>
  <c r="AY1452" i="16"/>
  <c r="AY652" i="16"/>
  <c r="AY1364" i="16"/>
  <c r="AY348" i="16"/>
  <c r="AY362" i="16"/>
  <c r="AY92" i="16"/>
  <c r="AY1255" i="16"/>
  <c r="AY766" i="16"/>
  <c r="AY1739" i="16"/>
  <c r="AY581" i="16"/>
  <c r="AY1285" i="16"/>
  <c r="AY1868" i="16"/>
  <c r="AY1984" i="16"/>
  <c r="AY987" i="16"/>
  <c r="AY1487" i="16"/>
  <c r="AY475" i="16"/>
  <c r="AY955" i="16"/>
  <c r="AY19" i="16"/>
  <c r="AY1950" i="16"/>
  <c r="AY1561" i="16"/>
  <c r="AY387" i="16"/>
  <c r="AY206" i="16"/>
  <c r="AY1676" i="16"/>
  <c r="AY1748" i="16"/>
  <c r="AY60" i="16"/>
  <c r="AY1842" i="16"/>
  <c r="AY268" i="16"/>
  <c r="AY1426" i="16"/>
  <c r="AY1029" i="16"/>
  <c r="AY994" i="16"/>
  <c r="AY1182" i="16"/>
  <c r="AY53" i="16"/>
  <c r="AY1747" i="16"/>
  <c r="AY1779" i="16"/>
  <c r="AY284" i="16"/>
  <c r="AY562" i="16"/>
  <c r="AY1283" i="16"/>
  <c r="AV1253" i="16"/>
  <c r="AV1018" i="16"/>
  <c r="AV659" i="16"/>
  <c r="AV71" i="16"/>
  <c r="AV379" i="16"/>
  <c r="AY1502" i="16"/>
  <c r="AV232" i="16"/>
  <c r="AV687" i="16"/>
  <c r="AV1681" i="16"/>
  <c r="AV1757" i="16"/>
  <c r="AZ1757" i="16" s="1"/>
  <c r="AV1728" i="16"/>
  <c r="AV1417" i="16"/>
  <c r="AY237" i="16"/>
  <c r="AV393" i="16"/>
  <c r="AY1985" i="16"/>
  <c r="AV1898" i="16"/>
  <c r="AV230" i="16"/>
  <c r="AZ230" i="16" s="1"/>
  <c r="AV1634" i="16"/>
  <c r="AV196" i="16"/>
  <c r="AZ196" i="16" s="1"/>
  <c r="AV667" i="16"/>
  <c r="AV1165" i="16"/>
  <c r="AV1776" i="16"/>
  <c r="AY1710" i="16"/>
  <c r="AY577" i="16"/>
  <c r="AV888" i="16"/>
  <c r="AY217" i="16"/>
  <c r="AY869" i="16"/>
  <c r="AV1416" i="16"/>
  <c r="AV266" i="16"/>
  <c r="AY1111" i="16"/>
  <c r="AY1738" i="16"/>
  <c r="AZ1738" i="16" s="1"/>
  <c r="AY997" i="16"/>
  <c r="AZ997" i="16" s="1"/>
  <c r="AY1423" i="16"/>
  <c r="AY1500" i="16"/>
  <c r="AZ1500" i="16" s="1"/>
  <c r="AY1722" i="16"/>
  <c r="AZ1722" i="16" s="1"/>
  <c r="AY1375" i="16"/>
  <c r="AZ1375" i="16" s="1"/>
  <c r="AY1017" i="16"/>
  <c r="AY1559" i="16"/>
  <c r="AY1538" i="16"/>
  <c r="AY1601" i="16"/>
  <c r="AZ1601" i="16" s="1"/>
  <c r="AY1343" i="16"/>
  <c r="AY1654" i="16"/>
  <c r="AZ1654" i="16" s="1"/>
  <c r="AY1468" i="16"/>
  <c r="AY593" i="16"/>
  <c r="AZ593" i="16" s="1"/>
  <c r="AY1960" i="16"/>
  <c r="AY697" i="16"/>
  <c r="AY110" i="16"/>
  <c r="AY109" i="16"/>
  <c r="AY155" i="16"/>
  <c r="AY1945" i="16"/>
  <c r="AY190" i="16"/>
  <c r="AZ190" i="16" s="1"/>
  <c r="AY302" i="16"/>
  <c r="AY166" i="16"/>
  <c r="AY728" i="16"/>
  <c r="AZ728" i="16" s="1"/>
  <c r="AY763" i="16"/>
  <c r="AZ763" i="16" s="1"/>
  <c r="AY1239" i="16"/>
  <c r="AZ1239" i="16" s="1"/>
  <c r="AY1679" i="16"/>
  <c r="AZ1679" i="16" s="1"/>
  <c r="AY551" i="16"/>
  <c r="AZ551" i="16" s="1"/>
  <c r="AY395" i="16"/>
  <c r="AZ395" i="16" s="1"/>
  <c r="AY538" i="16"/>
  <c r="AY990" i="16"/>
  <c r="AZ990" i="16" s="1"/>
  <c r="AY1766" i="16"/>
  <c r="AY1687" i="16"/>
  <c r="AY1735" i="16"/>
  <c r="AV672" i="16"/>
  <c r="AV1034" i="16"/>
  <c r="AV1344" i="16"/>
  <c r="AV1981" i="16"/>
  <c r="AY1328" i="16"/>
  <c r="AZ1328" i="16" s="1"/>
  <c r="AY900" i="16"/>
  <c r="AV963" i="16"/>
  <c r="AV749" i="16"/>
  <c r="AV1013" i="16"/>
  <c r="AY1541" i="16"/>
  <c r="AY1211" i="16"/>
  <c r="AY498" i="16"/>
  <c r="AY1593" i="16"/>
  <c r="AZ1593" i="16" s="1"/>
  <c r="AY807" i="16"/>
  <c r="AY1155" i="16"/>
  <c r="AZ1155" i="16" s="1"/>
  <c r="AY255" i="16"/>
  <c r="AY260" i="16"/>
  <c r="AY1351" i="16"/>
  <c r="AY416" i="16"/>
  <c r="AY213" i="16"/>
  <c r="AY550" i="16"/>
  <c r="AY587" i="16"/>
  <c r="AY585" i="16"/>
  <c r="AY1995" i="16"/>
  <c r="AY820" i="16"/>
  <c r="AZ820" i="16" s="1"/>
  <c r="AY976" i="16"/>
  <c r="AY1228" i="16"/>
  <c r="AY485" i="16"/>
  <c r="AY730" i="16"/>
  <c r="AY10" i="16"/>
  <c r="AY1919" i="16"/>
  <c r="AY675" i="16"/>
  <c r="AZ675" i="16" s="1"/>
  <c r="AY922" i="16"/>
  <c r="AY330" i="16"/>
  <c r="AY573" i="16"/>
  <c r="AY482" i="16"/>
  <c r="AZ482" i="16" s="1"/>
  <c r="AY1116" i="16"/>
  <c r="AY1200" i="16"/>
  <c r="AY1288" i="16"/>
  <c r="AY433" i="16"/>
  <c r="AY253" i="16"/>
  <c r="AY1035" i="16"/>
  <c r="AY68" i="16"/>
  <c r="AY558" i="16"/>
  <c r="AY749" i="16"/>
  <c r="AY704" i="16"/>
  <c r="AY1645" i="16"/>
  <c r="AY678" i="16"/>
  <c r="AY102" i="16"/>
  <c r="AY1828" i="16"/>
  <c r="AY1033" i="16"/>
  <c r="AZ1033" i="16" s="1"/>
  <c r="AY1936" i="16"/>
  <c r="AY895" i="16"/>
  <c r="AZ895" i="16" s="1"/>
  <c r="AY1372" i="16"/>
  <c r="AY1626" i="16"/>
  <c r="AZ1626" i="16" s="1"/>
  <c r="AY446" i="16"/>
  <c r="AY216" i="16"/>
  <c r="AY434" i="16"/>
  <c r="AY542" i="16"/>
  <c r="AY1713" i="16"/>
  <c r="AY1161" i="16"/>
  <c r="AY897" i="16"/>
  <c r="AY225" i="16"/>
  <c r="AY1937" i="16"/>
  <c r="AZ1937" i="16" s="1"/>
  <c r="AY163" i="16"/>
  <c r="AY427" i="16"/>
  <c r="AY306" i="16"/>
  <c r="AY126" i="16"/>
  <c r="AY1061" i="16"/>
  <c r="AY791" i="16"/>
  <c r="AY626" i="16"/>
  <c r="AY631" i="16"/>
  <c r="AY1235" i="16"/>
  <c r="AY964" i="16"/>
  <c r="AY1130" i="16"/>
  <c r="AY1012" i="16"/>
  <c r="AY1448" i="16"/>
  <c r="AY113" i="16"/>
  <c r="AY1801" i="16"/>
  <c r="AY1208" i="16"/>
  <c r="AY597" i="16"/>
  <c r="AY1392" i="16"/>
  <c r="AV1999" i="16"/>
  <c r="AV449" i="16"/>
  <c r="AV858" i="16"/>
  <c r="AV423" i="16"/>
  <c r="AY1761" i="16"/>
  <c r="AY1906" i="16"/>
  <c r="AV1973" i="16"/>
  <c r="AV846" i="16"/>
  <c r="AV124" i="16"/>
  <c r="AY1114" i="16"/>
  <c r="AY893" i="16"/>
  <c r="AY385" i="16"/>
  <c r="AY760" i="16"/>
  <c r="AY1570" i="16"/>
  <c r="AY619" i="16"/>
  <c r="AY1839" i="16"/>
  <c r="AY609" i="16"/>
  <c r="AY1115" i="16"/>
  <c r="AY648" i="16"/>
  <c r="AZ648" i="16" s="1"/>
  <c r="AY1108" i="16"/>
  <c r="AY1623" i="16"/>
  <c r="AY480" i="16"/>
  <c r="AZ480" i="16" s="1"/>
  <c r="AY1234" i="16"/>
  <c r="AY440" i="16"/>
  <c r="AY1227" i="16"/>
  <c r="AY1058" i="16"/>
  <c r="AY1999" i="16"/>
  <c r="AY1563" i="16"/>
  <c r="AY1463" i="16"/>
  <c r="AY424" i="16"/>
  <c r="AY930" i="16"/>
  <c r="AY1672" i="16"/>
  <c r="AY66" i="16"/>
  <c r="AZ66" i="16" s="1"/>
  <c r="AY1686" i="16"/>
  <c r="AY790" i="16"/>
  <c r="AY1139" i="16"/>
  <c r="AY1323" i="16"/>
  <c r="AY630" i="16"/>
  <c r="AY17" i="16"/>
  <c r="AZ17" i="16" s="1"/>
  <c r="AY468" i="16"/>
  <c r="AY586" i="16"/>
  <c r="AZ586" i="16" s="1"/>
  <c r="AY1170" i="16"/>
  <c r="AZ1170" i="16" s="1"/>
  <c r="AY286" i="16"/>
  <c r="AY1444" i="16"/>
  <c r="AY297" i="16"/>
  <c r="AZ297" i="16" s="1"/>
  <c r="AY319" i="16"/>
  <c r="AY659" i="16"/>
  <c r="AY625" i="16"/>
  <c r="AY950" i="16"/>
  <c r="AY983" i="16"/>
  <c r="AY354" i="16"/>
  <c r="AY1618" i="16"/>
  <c r="AY1345" i="16"/>
  <c r="AY1698" i="16"/>
  <c r="AY47" i="16"/>
  <c r="AY1521" i="16"/>
  <c r="AY1556" i="16"/>
  <c r="AY1216" i="16"/>
  <c r="AY380" i="16"/>
  <c r="AY1551" i="16"/>
  <c r="AY1492" i="16"/>
  <c r="AY899" i="16"/>
  <c r="AY627" i="16"/>
  <c r="AY413" i="16"/>
  <c r="AY660" i="16"/>
  <c r="AY1930" i="16"/>
  <c r="AY1432" i="16"/>
  <c r="AY866" i="16"/>
  <c r="AY1846" i="16"/>
  <c r="AY1298" i="16"/>
  <c r="AY979" i="16"/>
  <c r="AY1537" i="16"/>
  <c r="AZ1537" i="16" s="1"/>
  <c r="AY336" i="16"/>
  <c r="AZ336" i="16" s="1"/>
  <c r="AY733" i="16"/>
  <c r="AY561" i="16"/>
  <c r="AY1002" i="16"/>
  <c r="AY1366" i="16"/>
  <c r="AY1162" i="16"/>
  <c r="AY1836" i="16"/>
  <c r="AY64" i="16"/>
  <c r="AV1123" i="16"/>
  <c r="AV1870" i="16"/>
  <c r="AV1448" i="16"/>
  <c r="AZ1448" i="16" s="1"/>
  <c r="AV635" i="16"/>
  <c r="AY1635" i="16"/>
  <c r="AV1811" i="16"/>
  <c r="AV1642" i="16"/>
  <c r="AV500" i="16"/>
  <c r="AV1558" i="16"/>
  <c r="AY628" i="16"/>
  <c r="AZ628" i="16" s="1"/>
  <c r="AY231" i="16"/>
  <c r="AY1973" i="16"/>
  <c r="AY1279" i="16"/>
  <c r="AY1929" i="16"/>
  <c r="AZ1929" i="16" s="1"/>
  <c r="AY1409" i="16"/>
  <c r="AY524" i="16"/>
  <c r="AY1580" i="16"/>
  <c r="AY1480" i="16"/>
  <c r="AY1354" i="16"/>
  <c r="AZ1354" i="16" s="1"/>
  <c r="AY1956" i="16"/>
  <c r="AY173" i="16"/>
  <c r="AY1814" i="16"/>
  <c r="AY1719" i="16"/>
  <c r="AY656" i="16"/>
  <c r="AY240" i="16"/>
  <c r="AZ240" i="16" s="1"/>
  <c r="AY1797" i="16"/>
  <c r="AY426" i="16"/>
  <c r="AZ426" i="16" s="1"/>
  <c r="AY769" i="16"/>
  <c r="AY845" i="16"/>
  <c r="AY432" i="16"/>
  <c r="AY770" i="16"/>
  <c r="AY1759" i="16"/>
  <c r="AY1026" i="16"/>
  <c r="AY1997" i="16"/>
  <c r="AY430" i="16"/>
  <c r="AZ430" i="16" s="1"/>
  <c r="AY516" i="16"/>
  <c r="AY877" i="16"/>
  <c r="AY967" i="16"/>
  <c r="AY1586" i="16"/>
  <c r="AY804" i="16"/>
  <c r="AY960" i="16"/>
  <c r="AZ960" i="16" s="1"/>
  <c r="AY1817" i="16"/>
  <c r="AY1213" i="16"/>
  <c r="AY1804" i="16"/>
  <c r="AZ1804" i="16" s="1"/>
  <c r="AY1358" i="16"/>
  <c r="AY1133" i="16"/>
  <c r="AY472" i="16"/>
  <c r="AY661" i="16"/>
  <c r="AY1090" i="16"/>
  <c r="AY1264" i="16"/>
  <c r="AY1701" i="16"/>
  <c r="AY1151" i="16"/>
  <c r="AY1711" i="16"/>
  <c r="AY1784" i="16"/>
  <c r="AZ1784" i="16" s="1"/>
  <c r="AY842" i="16"/>
  <c r="AZ842" i="16" s="1"/>
  <c r="AY159" i="16"/>
  <c r="AY1540" i="16"/>
  <c r="AY266" i="16"/>
  <c r="AY1717" i="16"/>
  <c r="AY808" i="16"/>
  <c r="AY1961" i="16"/>
  <c r="AY882" i="16"/>
  <c r="AY1152" i="16"/>
  <c r="AY668" i="16"/>
  <c r="AY706" i="16"/>
  <c r="AY54" i="16"/>
  <c r="AY1396" i="16"/>
  <c r="AY436" i="16"/>
  <c r="AY1510" i="16"/>
  <c r="AY345" i="16"/>
  <c r="AZ345" i="16" s="1"/>
  <c r="AY1314" i="16"/>
  <c r="AY775" i="16"/>
  <c r="AZ775" i="16" s="1"/>
  <c r="AY442" i="16"/>
  <c r="AY1199" i="16"/>
  <c r="AY698" i="16"/>
  <c r="AY1730" i="16"/>
  <c r="AY291" i="16"/>
  <c r="AY1263" i="16"/>
  <c r="AZ1263" i="16" s="1"/>
  <c r="AY849" i="16"/>
  <c r="AY1105" i="16"/>
  <c r="AY87" i="16"/>
  <c r="AY803" i="16"/>
  <c r="AY929" i="16"/>
  <c r="AY376" i="16"/>
  <c r="AY1849" i="16"/>
  <c r="AY328" i="16"/>
  <c r="AY933" i="16"/>
  <c r="AY1665" i="16"/>
  <c r="AY1658" i="16"/>
  <c r="AY741" i="16"/>
  <c r="AY1486" i="16"/>
  <c r="AY835" i="16"/>
  <c r="AZ835" i="16" s="1"/>
  <c r="AY180" i="16"/>
  <c r="AY690" i="16"/>
  <c r="AY580" i="16"/>
  <c r="AZ580" i="16" s="1"/>
  <c r="AY767" i="16"/>
  <c r="AY311" i="16"/>
  <c r="AY1986" i="16"/>
  <c r="AZ1986" i="16" s="1"/>
  <c r="AY531" i="16"/>
  <c r="AY841" i="16"/>
  <c r="AY1277" i="16"/>
  <c r="AY752" i="16"/>
  <c r="AY655" i="16"/>
  <c r="AY1207" i="16"/>
  <c r="AY1305" i="16"/>
  <c r="AY519" i="16"/>
  <c r="AZ519" i="16" s="1"/>
  <c r="AY1437" i="16"/>
  <c r="AY1052" i="16"/>
  <c r="AY1963" i="16"/>
  <c r="AZ1963" i="16" s="1"/>
  <c r="AY1011" i="16"/>
  <c r="AV1864" i="16"/>
  <c r="AV47" i="16"/>
  <c r="AY1098" i="16"/>
  <c r="AY349" i="16"/>
  <c r="AV445" i="16"/>
  <c r="AZ445" i="16" s="1"/>
  <c r="AV1575" i="16"/>
  <c r="AV1114" i="16"/>
  <c r="AV96" i="16"/>
  <c r="AY1526" i="16"/>
  <c r="AZ1526" i="16" s="1"/>
  <c r="AY1244" i="16"/>
  <c r="AZ1244" i="16" s="1"/>
  <c r="AY817" i="16"/>
  <c r="AY1751" i="16"/>
  <c r="AY1459" i="16"/>
  <c r="AY517" i="16"/>
  <c r="AY1927" i="16"/>
  <c r="AY114" i="16"/>
  <c r="AV1475" i="16"/>
  <c r="AY1339" i="16"/>
  <c r="AV1339" i="16"/>
  <c r="AY535" i="16"/>
  <c r="AY250" i="16"/>
  <c r="AY419" i="16"/>
  <c r="AY1040" i="16"/>
  <c r="AY1553" i="16"/>
  <c r="AY1898" i="16"/>
  <c r="AY335" i="16"/>
  <c r="AY455" i="16"/>
  <c r="AY1204" i="16"/>
  <c r="AY1465" i="16"/>
  <c r="AY984" i="16"/>
  <c r="AY1548" i="16"/>
  <c r="AY958" i="16"/>
  <c r="AY1829" i="16"/>
  <c r="AY657" i="16"/>
  <c r="AY287" i="16"/>
  <c r="AY1857" i="16"/>
  <c r="AY1030" i="16"/>
  <c r="AV1934" i="16"/>
  <c r="AV332" i="16"/>
  <c r="AY242" i="16"/>
  <c r="AY1056" i="16"/>
  <c r="AY1230" i="16"/>
  <c r="AY1641" i="16"/>
  <c r="AY1414" i="16"/>
  <c r="AY651" i="16"/>
  <c r="AY1371" i="16"/>
  <c r="AY1060" i="16"/>
  <c r="AY694" i="16"/>
  <c r="AY607" i="16"/>
  <c r="AY1989" i="16"/>
  <c r="AY1403" i="16"/>
  <c r="AY140" i="16"/>
  <c r="AY601" i="16"/>
  <c r="AY608" i="16"/>
  <c r="AY693" i="16"/>
  <c r="AY1051" i="16"/>
  <c r="AY133" i="16"/>
  <c r="AV1761" i="16"/>
  <c r="AV1080" i="16"/>
  <c r="AY894" i="16"/>
  <c r="AY685" i="16"/>
  <c r="AY1598" i="16"/>
  <c r="AY43" i="16"/>
  <c r="AY1141" i="16"/>
  <c r="AY666" i="16"/>
  <c r="AY1627" i="16"/>
  <c r="AY1401" i="16"/>
  <c r="AY890" i="16"/>
  <c r="AY405" i="16"/>
  <c r="AY813" i="16"/>
  <c r="AY1998" i="16"/>
  <c r="AY867" i="16"/>
  <c r="AY1972" i="16"/>
  <c r="AY23" i="16"/>
  <c r="AY713" i="16"/>
  <c r="AY85" i="16"/>
  <c r="AY1118" i="16"/>
  <c r="AY606" i="16"/>
  <c r="AY1991" i="16"/>
  <c r="AY963" i="16"/>
  <c r="AY1473" i="16"/>
  <c r="AY50" i="16"/>
  <c r="AY1681" i="16"/>
  <c r="AY503" i="16"/>
  <c r="AY786" i="16"/>
  <c r="AZ786" i="16" s="1"/>
  <c r="AY1363" i="16"/>
  <c r="AY1099" i="16"/>
  <c r="AZ1099" i="16" s="1"/>
  <c r="AY1519" i="16"/>
  <c r="AY1938" i="16"/>
  <c r="AY589" i="16"/>
  <c r="AY1158" i="16"/>
  <c r="AY765" i="16"/>
  <c r="AY1265" i="16"/>
  <c r="AY1497" i="16"/>
  <c r="AY831" i="16"/>
  <c r="AY358" i="16"/>
  <c r="AY1971" i="16"/>
  <c r="AY111" i="16"/>
  <c r="AY802" i="16"/>
  <c r="AY1702" i="16"/>
  <c r="AY1578" i="16"/>
  <c r="AY682" i="16"/>
  <c r="AY86" i="16"/>
  <c r="AY45" i="16"/>
  <c r="AY1458" i="16"/>
  <c r="AY1446" i="16"/>
  <c r="AY762" i="16"/>
  <c r="AY848" i="16"/>
  <c r="AY936" i="16"/>
  <c r="AY460" i="16"/>
  <c r="AY14" i="16"/>
  <c r="AY1855" i="16"/>
  <c r="AY544" i="16"/>
  <c r="AY146" i="16"/>
  <c r="AY980" i="16"/>
  <c r="AY189" i="16"/>
  <c r="AY1514" i="16"/>
  <c r="AY379" i="16"/>
  <c r="AY830" i="16"/>
  <c r="AY1312" i="16"/>
  <c r="AY1705" i="16"/>
  <c r="AY920" i="16"/>
  <c r="AY613" i="16"/>
  <c r="AY863" i="16"/>
  <c r="AY999" i="16"/>
  <c r="AY985" i="16"/>
  <c r="AY144" i="16"/>
  <c r="AY956" i="16"/>
  <c r="AY325" i="16"/>
  <c r="AY1952" i="16"/>
  <c r="AY409" i="16"/>
  <c r="AY1752" i="16"/>
  <c r="AY501" i="16"/>
  <c r="AY1860" i="16"/>
  <c r="AY273" i="16"/>
  <c r="AY1180" i="16"/>
  <c r="AY321" i="16"/>
  <c r="AY1237" i="16"/>
  <c r="AY1753" i="16"/>
  <c r="AY735" i="16"/>
  <c r="AY235" i="16"/>
  <c r="AY203" i="16"/>
  <c r="AY723" i="16"/>
  <c r="AY718" i="16"/>
  <c r="AY833" i="16"/>
  <c r="AY911" i="16"/>
  <c r="AY154" i="16"/>
  <c r="AY327" i="16"/>
  <c r="AY907" i="16"/>
  <c r="AY366" i="16"/>
  <c r="AY207" i="16"/>
  <c r="AY600" i="16"/>
  <c r="AY1261" i="16"/>
  <c r="AY572" i="16"/>
  <c r="AY1621" i="16"/>
  <c r="AY83" i="16"/>
  <c r="AY334" i="16"/>
  <c r="AY1840" i="16"/>
  <c r="AY120" i="16"/>
  <c r="AY926" i="16"/>
  <c r="AY1249" i="16"/>
  <c r="AY560" i="16"/>
  <c r="AY1652" i="16"/>
  <c r="AY1596" i="16"/>
  <c r="AY1859" i="16"/>
  <c r="AY1159" i="16"/>
  <c r="AY275" i="16"/>
  <c r="AY481" i="16"/>
  <c r="AY739" i="16"/>
  <c r="AY1004" i="16"/>
  <c r="AY1084" i="16"/>
  <c r="AY953" i="16"/>
  <c r="AY1321" i="16"/>
  <c r="AY1826" i="16"/>
  <c r="AY1313" i="16"/>
  <c r="AY152" i="16"/>
  <c r="AY1028" i="16"/>
  <c r="AY1402" i="16"/>
  <c r="AY773" i="16"/>
  <c r="AY135" i="16"/>
  <c r="AY1127" i="16"/>
  <c r="AY1383" i="16"/>
  <c r="AY789" i="16"/>
  <c r="AY1728" i="16"/>
  <c r="AY1834" i="16"/>
  <c r="AY352" i="16"/>
  <c r="AY1821" i="16"/>
  <c r="AY1337" i="16"/>
  <c r="AY566" i="16"/>
  <c r="AY1219" i="16"/>
  <c r="AY667" i="16"/>
  <c r="AY1186" i="16"/>
  <c r="AY1381" i="16"/>
  <c r="AY750" i="16"/>
  <c r="AY494" i="16"/>
  <c r="AY1110" i="16"/>
  <c r="AY1808" i="16"/>
  <c r="AY1691" i="16"/>
  <c r="AY211" i="16"/>
  <c r="AY1673" i="16"/>
  <c r="AY107" i="16"/>
  <c r="AY41" i="16"/>
  <c r="AY308" i="16"/>
  <c r="AY692" i="16"/>
  <c r="AY1232" i="16"/>
  <c r="AZ1232" i="16" s="1"/>
  <c r="AY1024" i="16"/>
  <c r="AY1233" i="16"/>
  <c r="AY279" i="16"/>
  <c r="AY57" i="16"/>
  <c r="AZ57" i="16" s="1"/>
  <c r="AY179" i="16"/>
  <c r="AV1511" i="16"/>
  <c r="AY188" i="16"/>
  <c r="AV1178" i="16"/>
  <c r="AV714" i="16"/>
  <c r="AV1620" i="16"/>
  <c r="AV1032" i="16"/>
  <c r="AY52" i="16"/>
  <c r="AY809" i="16"/>
  <c r="AY1813" i="16"/>
  <c r="AY951" i="16"/>
  <c r="AY1280" i="16"/>
  <c r="AZ1280" i="16" s="1"/>
  <c r="AY165" i="16"/>
  <c r="AY1816" i="16"/>
  <c r="AY1770" i="16"/>
  <c r="AY93" i="16"/>
  <c r="AY477" i="16"/>
  <c r="AV1443" i="16"/>
  <c r="AV1177" i="16"/>
  <c r="AZ1177" i="16" s="1"/>
  <c r="AY598" i="16"/>
  <c r="AY1384" i="16"/>
  <c r="AY1542" i="16"/>
  <c r="AY821" i="16"/>
  <c r="AY1411" i="16"/>
  <c r="AY1823" i="16"/>
  <c r="AY1614" i="16"/>
  <c r="AY1767" i="16"/>
  <c r="AY478" i="16"/>
  <c r="AY1793" i="16"/>
  <c r="AY1202" i="16"/>
  <c r="AY200" i="16"/>
  <c r="AY157" i="16"/>
  <c r="AY257" i="16"/>
  <c r="AY1410" i="16"/>
  <c r="AY710" i="16"/>
  <c r="AY1168" i="16"/>
  <c r="AY988" i="16"/>
  <c r="AY1643" i="16"/>
  <c r="AY886" i="16"/>
  <c r="AV1143" i="16"/>
  <c r="AY742" i="16"/>
  <c r="AY1488" i="16"/>
  <c r="AY1872" i="16"/>
  <c r="AY819" i="16"/>
  <c r="AY1376" i="16"/>
  <c r="AY555" i="16"/>
  <c r="AY1071" i="16"/>
  <c r="AY1595" i="16"/>
  <c r="AY574" i="16"/>
  <c r="AY128" i="16"/>
  <c r="AY1837" i="16"/>
  <c r="AY72" i="16"/>
  <c r="AY1038" i="16"/>
  <c r="AY903" i="16"/>
  <c r="AY962" i="16"/>
  <c r="AY518" i="16"/>
  <c r="AY1382" i="16"/>
  <c r="AY811" i="16"/>
  <c r="AY192" i="16"/>
  <c r="AV1323" i="16"/>
  <c r="AY399" i="16"/>
  <c r="AY1367" i="16"/>
  <c r="AY1007" i="16"/>
  <c r="AY1640" i="16"/>
  <c r="AY1172" i="16"/>
  <c r="AY1856" i="16"/>
  <c r="AY1630" i="16"/>
  <c r="AY1575" i="16"/>
  <c r="AY508" i="16"/>
  <c r="AY38" i="16"/>
  <c r="AY530" i="16"/>
  <c r="AY1911" i="16"/>
  <c r="AY1636" i="16"/>
  <c r="AY138" i="16"/>
  <c r="AY1867" i="16"/>
  <c r="AY474" i="16"/>
  <c r="AY1794" i="16"/>
  <c r="AY702" i="16"/>
  <c r="AY1875" i="16"/>
  <c r="AY1790" i="16"/>
  <c r="AY1811" i="16"/>
  <c r="AY465" i="16"/>
  <c r="AY1428" i="16"/>
  <c r="AY263" i="16"/>
  <c r="AY1224" i="16"/>
  <c r="AY1613" i="16"/>
  <c r="AY1564" i="16"/>
  <c r="AZ1564" i="16" s="1"/>
  <c r="AY513" i="16"/>
  <c r="AY1008" i="16"/>
  <c r="AY761" i="16"/>
  <c r="AY1187" i="16"/>
  <c r="AY1270" i="16"/>
  <c r="AY1300" i="16"/>
  <c r="AY337" i="16"/>
  <c r="AY507" i="16"/>
  <c r="AY546" i="16"/>
  <c r="AY1435" i="16"/>
  <c r="AY1390" i="16"/>
  <c r="AY227" i="16"/>
  <c r="AY1996" i="16"/>
  <c r="AY1562" i="16"/>
  <c r="AY1122" i="16"/>
  <c r="AY1634" i="16"/>
  <c r="AY529" i="16"/>
  <c r="AY493" i="16"/>
  <c r="AY757" i="16"/>
  <c r="AY1638" i="16"/>
  <c r="AY94" i="16"/>
  <c r="AY1957" i="16"/>
  <c r="AY1362" i="16"/>
  <c r="AY2001" i="16"/>
  <c r="AY1256" i="16"/>
  <c r="AY31" i="16"/>
  <c r="AY592" i="16"/>
  <c r="AY1318" i="16"/>
  <c r="AY438" i="16"/>
  <c r="AY624" i="16"/>
  <c r="AY1041" i="16"/>
  <c r="AY22" i="16"/>
  <c r="AY1915" i="16"/>
  <c r="AY1508" i="16"/>
  <c r="AY408" i="16"/>
  <c r="AY127" i="16"/>
  <c r="AY1297" i="16"/>
  <c r="AY1962" i="16"/>
  <c r="AY1252" i="16"/>
  <c r="AY451" i="16"/>
  <c r="AY1096" i="16"/>
  <c r="AY1201" i="16"/>
  <c r="AY389" i="16"/>
  <c r="AY39" i="16"/>
  <c r="AY293" i="16"/>
  <c r="AY1928" i="16"/>
  <c r="AY1616" i="16"/>
  <c r="AY883" i="16"/>
  <c r="AY1964" i="16"/>
  <c r="AY1107" i="16"/>
  <c r="AY839" i="16"/>
  <c r="AY1583" i="16"/>
  <c r="AY1858" i="16"/>
  <c r="AY826" i="16"/>
  <c r="AY677" i="16"/>
  <c r="AY604" i="16"/>
  <c r="AY1523" i="16"/>
  <c r="AY715" i="16"/>
  <c r="AY759" i="16"/>
  <c r="AY1615" i="16"/>
  <c r="AY1240" i="16"/>
  <c r="AY686" i="16"/>
  <c r="AY1733" i="16"/>
  <c r="AY1886" i="16"/>
  <c r="AY1825" i="16"/>
  <c r="AY1763" i="16"/>
  <c r="AY618" i="16"/>
  <c r="AY35" i="16"/>
  <c r="AY1750" i="16"/>
  <c r="AY1589" i="16"/>
  <c r="AY991" i="16"/>
  <c r="AY1427" i="16"/>
  <c r="AY390" i="16"/>
  <c r="AY879" i="16"/>
  <c r="AY1560" i="16"/>
  <c r="AY1783" i="16"/>
  <c r="AY1495" i="16"/>
  <c r="AY1534" i="16"/>
  <c r="AY208" i="16"/>
  <c r="AY400" i="16"/>
  <c r="AY1688" i="16"/>
  <c r="AY490" i="16"/>
  <c r="AY1513" i="16"/>
  <c r="AY181" i="16"/>
  <c r="AY857" i="16"/>
  <c r="AY1818" i="16"/>
  <c r="AY1047" i="16"/>
  <c r="AY859" i="16"/>
  <c r="AY76" i="16"/>
  <c r="AY785" i="16"/>
  <c r="AY1143" i="16"/>
  <c r="AY800" i="16"/>
  <c r="AY1642" i="16"/>
  <c r="AY106" i="16"/>
  <c r="AY664" i="16"/>
  <c r="AY1965" i="16"/>
  <c r="AY547" i="16"/>
  <c r="AY1535" i="16"/>
  <c r="AY1810" i="16"/>
  <c r="AY1472" i="16"/>
  <c r="AY1532" i="16"/>
  <c r="AY1493" i="16"/>
  <c r="AY687" i="16"/>
  <c r="AY812" i="16"/>
  <c r="AY1525" i="16"/>
  <c r="AY1833" i="16"/>
  <c r="AY245" i="16"/>
  <c r="AY910" i="16"/>
  <c r="AY351" i="16"/>
  <c r="AY1407" i="16"/>
  <c r="AY1117" i="16"/>
  <c r="AY101" i="16"/>
  <c r="AY540" i="16"/>
  <c r="AY1042" i="16"/>
  <c r="AY1006" i="16"/>
  <c r="AY34" i="16"/>
  <c r="AY536" i="16"/>
  <c r="AY1565" i="16"/>
  <c r="AY259" i="16"/>
  <c r="AY640" i="16"/>
  <c r="AY780" i="16"/>
  <c r="AY142" i="16"/>
  <c r="AY1949" i="16"/>
  <c r="AV479" i="16"/>
  <c r="AV849" i="16"/>
  <c r="AZ849" i="16" s="1"/>
  <c r="AV813" i="16"/>
  <c r="AZ813" i="16" s="1"/>
  <c r="AV928" i="16"/>
  <c r="AZ928" i="16" s="1"/>
  <c r="AV200" i="16"/>
  <c r="AZ200" i="16" s="1"/>
  <c r="AY82" i="16"/>
  <c r="AV193" i="16"/>
  <c r="AY1275" i="16"/>
  <c r="AY254" i="16"/>
  <c r="AZ254" i="16" s="1"/>
  <c r="AY736" i="16"/>
  <c r="AY310" i="16"/>
  <c r="AY65" i="16"/>
  <c r="AY1188" i="16"/>
  <c r="AY1941" i="16"/>
  <c r="AY439" i="16"/>
  <c r="AY1667" i="16"/>
  <c r="AV790" i="16"/>
  <c r="AV767" i="16"/>
  <c r="AY239" i="16"/>
  <c r="AY267" i="16"/>
  <c r="AY965" i="16"/>
  <c r="AY1205" i="16"/>
  <c r="AY1000" i="16"/>
  <c r="AY459" i="16"/>
  <c r="AY970" i="16"/>
  <c r="AY1284" i="16"/>
  <c r="AY688" i="16"/>
  <c r="AY599" i="16"/>
  <c r="AY1812" i="16"/>
  <c r="AY1742" i="16"/>
  <c r="AY59" i="16"/>
  <c r="AY1348" i="16"/>
  <c r="AY1696" i="16"/>
  <c r="AY91" i="16"/>
  <c r="AY554" i="16"/>
  <c r="AY520" i="16"/>
  <c r="AV1470" i="16"/>
  <c r="AY36" i="16"/>
  <c r="AV1852" i="16"/>
  <c r="AY437" i="16"/>
  <c r="AY1476" i="16"/>
  <c r="AY1557" i="16"/>
  <c r="AY1412" i="16"/>
  <c r="AY837" i="16"/>
  <c r="AY1481" i="16"/>
  <c r="AY853" i="16"/>
  <c r="AY510" i="16"/>
  <c r="AY1050" i="16"/>
  <c r="AY1299" i="16"/>
  <c r="AY954" i="16"/>
  <c r="AY779" i="16"/>
  <c r="AY884" i="16"/>
  <c r="AY28" i="16"/>
  <c r="AY738" i="16"/>
  <c r="AY125" i="16"/>
  <c r="AY709" i="16"/>
  <c r="AV636" i="16"/>
  <c r="AY1732" i="16"/>
  <c r="AV999" i="16"/>
  <c r="AY1356" i="16"/>
  <c r="AY1413" i="16"/>
  <c r="AY1863" i="16"/>
  <c r="AY1819" i="16"/>
  <c r="AY1736" i="16"/>
  <c r="AY394" i="16"/>
  <c r="AY471" i="16"/>
  <c r="AY1238" i="16"/>
  <c r="AY1470" i="16"/>
  <c r="AY1477" i="16"/>
  <c r="AY1221" i="16"/>
  <c r="AY913" i="16"/>
  <c r="AY1581" i="16"/>
  <c r="AY870" i="16"/>
  <c r="AY347" i="16"/>
  <c r="AY650" i="16"/>
  <c r="AY971" i="16"/>
  <c r="AY646" i="16"/>
  <c r="AY1397" i="16"/>
  <c r="AY878" i="16"/>
  <c r="AY576" i="16"/>
  <c r="AY696" i="16"/>
  <c r="AY932" i="16"/>
  <c r="AY1644" i="16"/>
  <c r="AY232" i="16"/>
  <c r="AY486" i="16"/>
  <c r="AY1245" i="16"/>
  <c r="AY541" i="16"/>
  <c r="AY914" i="16"/>
  <c r="AY1694" i="16"/>
  <c r="AY565" i="16"/>
  <c r="AY1908" i="16"/>
  <c r="AY1022" i="16"/>
  <c r="AY1215" i="16"/>
  <c r="AY42" i="16"/>
  <c r="AY132" i="16"/>
  <c r="AY1569" i="16"/>
  <c r="AY588" i="16"/>
  <c r="AY1236" i="16"/>
  <c r="AY384" i="16"/>
  <c r="AY1990" i="16"/>
  <c r="AY1163" i="16"/>
  <c r="AY447" i="16"/>
  <c r="AY740" i="16"/>
  <c r="AY1798" i="16"/>
  <c r="AY1607" i="16"/>
  <c r="AY392" i="16"/>
  <c r="AY1140" i="16"/>
  <c r="AY1109" i="16"/>
  <c r="AY843" i="16"/>
  <c r="AY1294" i="16"/>
  <c r="AY1269" i="16"/>
  <c r="AY26" i="16"/>
  <c r="AY1764" i="16"/>
  <c r="AY629" i="16"/>
  <c r="AY374" i="16"/>
  <c r="AY1913" i="16"/>
  <c r="AY674" i="16"/>
  <c r="AY340" i="16"/>
  <c r="AY1653" i="16"/>
  <c r="AY1978" i="16"/>
  <c r="AY357" i="16"/>
  <c r="AY1574" i="16"/>
  <c r="AY373" i="16"/>
  <c r="AY301" i="16"/>
  <c r="AY974" i="16"/>
  <c r="AY1385" i="16"/>
  <c r="AY1948" i="16"/>
  <c r="AY174" i="16"/>
  <c r="AY326" i="16"/>
  <c r="AY1882" i="16"/>
  <c r="AY1870" i="16"/>
  <c r="AY1873" i="16"/>
  <c r="AY48" i="16"/>
  <c r="AY4" i="16"/>
  <c r="AY1552" i="16"/>
  <c r="AY1229" i="16"/>
  <c r="AY1273" i="16"/>
  <c r="AY223" i="16"/>
  <c r="AY307" i="16"/>
  <c r="AY261" i="16"/>
  <c r="AY781" i="16"/>
  <c r="AY1608" i="16"/>
  <c r="AY834" i="16"/>
  <c r="AY1979" i="16"/>
  <c r="AY1350" i="16"/>
  <c r="AY89" i="16"/>
  <c r="AY783" i="16"/>
  <c r="AY744" i="16"/>
  <c r="AY1357" i="16"/>
  <c r="AY1278" i="16"/>
  <c r="AY7" i="16"/>
  <c r="AY1591" i="16"/>
  <c r="AY1400" i="16"/>
  <c r="AY97" i="16"/>
  <c r="AY778" i="16"/>
  <c r="AY799" i="16"/>
  <c r="AY638" i="16"/>
  <c r="AY1731" i="16"/>
  <c r="AY1460" i="16"/>
  <c r="AY1838" i="16"/>
  <c r="AY511" i="16"/>
  <c r="AY51" i="16"/>
  <c r="AY645" i="16"/>
  <c r="AY246" i="16"/>
  <c r="AY1727" i="16"/>
  <c r="AY289" i="16"/>
  <c r="AY700" i="16"/>
  <c r="AY1195" i="16"/>
  <c r="AY1085" i="16"/>
  <c r="AY67" i="16"/>
  <c r="AY1276" i="16"/>
  <c r="AY743" i="16"/>
  <c r="AY1695" i="16"/>
  <c r="AY1527" i="16"/>
  <c r="AY1796" i="16"/>
  <c r="AY1421" i="16"/>
  <c r="AY1506" i="16"/>
  <c r="AY1664" i="16"/>
  <c r="AY1065" i="16"/>
  <c r="AY1483" i="16"/>
  <c r="AY792" i="16"/>
  <c r="AY1515" i="16"/>
  <c r="AY823" i="16"/>
  <c r="AY995" i="16"/>
  <c r="AY793" i="16"/>
  <c r="AY1101" i="16"/>
  <c r="AY1310" i="16"/>
  <c r="AY338" i="16"/>
  <c r="AY386" i="16"/>
  <c r="AY862" i="16"/>
  <c r="AY1344" i="16"/>
  <c r="AY1648" i="16"/>
  <c r="AY269" i="16"/>
  <c r="AY1600" i="16"/>
  <c r="AY168" i="16"/>
  <c r="AY397" i="16"/>
  <c r="AY768" i="16"/>
  <c r="AY410" i="16"/>
  <c r="AY846" i="16"/>
  <c r="AY309" i="16"/>
  <c r="AY502" i="16"/>
  <c r="AY1656" i="16"/>
  <c r="AZ1656" i="16" s="1"/>
  <c r="AY1889" i="16"/>
  <c r="AY1659" i="16"/>
  <c r="AZ1659" i="16" s="1"/>
  <c r="AY582" i="16"/>
  <c r="AZ582" i="16" s="1"/>
  <c r="AY924" i="16"/>
  <c r="AY2004" i="16"/>
  <c r="AY1661" i="16"/>
  <c r="AY1879" i="16"/>
  <c r="AV1814" i="16"/>
  <c r="AV1130" i="16"/>
  <c r="AY1939" i="16"/>
  <c r="AY1792" i="16"/>
  <c r="AY957" i="16"/>
  <c r="AY1016" i="16"/>
  <c r="AY418" i="16"/>
  <c r="AY612" i="16"/>
  <c r="AY1504" i="16"/>
  <c r="AV244" i="16"/>
  <c r="AY461" i="16"/>
  <c r="AY1173" i="16"/>
  <c r="AY1953" i="16"/>
  <c r="AY1380" i="16"/>
  <c r="AV652" i="16"/>
  <c r="AY1095" i="16"/>
  <c r="AY569" i="16"/>
  <c r="AY1150" i="16"/>
  <c r="AY654" i="16"/>
  <c r="AY1795" i="16"/>
  <c r="AY1464" i="16"/>
  <c r="AY720" i="16"/>
  <c r="AY483" i="16"/>
  <c r="AZ483" i="16" s="1"/>
  <c r="AY1176" i="16"/>
  <c r="AY1975" i="16"/>
  <c r="AY1048" i="16"/>
  <c r="AY871" i="16"/>
  <c r="AY1629" i="16"/>
  <c r="AY470" i="16"/>
  <c r="AY1714" i="16"/>
  <c r="AY228" i="16"/>
  <c r="AY1175" i="16"/>
  <c r="AY876" i="16"/>
  <c r="AY1501" i="16"/>
  <c r="AY1787" i="16"/>
  <c r="AY1529" i="16"/>
  <c r="AY1507" i="16"/>
  <c r="AY1776" i="16"/>
  <c r="AY1584" i="16"/>
  <c r="AY1744" i="16"/>
  <c r="AY1063" i="16"/>
  <c r="AY623" i="16"/>
  <c r="AZ623" i="16" s="1"/>
  <c r="AY1505" i="16"/>
  <c r="AY33" i="16"/>
  <c r="AY1892" i="16"/>
  <c r="AY515" i="16"/>
  <c r="AY1445" i="16"/>
  <c r="AY422" i="16"/>
  <c r="AZ422" i="16" s="1"/>
  <c r="AY1332" i="16"/>
  <c r="AY316" i="16"/>
  <c r="AY1662" i="16"/>
  <c r="AY1009" i="16"/>
  <c r="AY865" i="16"/>
  <c r="AZ865" i="16" s="1"/>
  <c r="AY74" i="16"/>
  <c r="AY570" i="16"/>
  <c r="AY1847" i="16"/>
  <c r="AY1606" i="16"/>
  <c r="AY539" i="16"/>
  <c r="AY295" i="16"/>
  <c r="AY1475" i="16"/>
  <c r="AY526" i="16"/>
  <c r="AZ526" i="16" s="1"/>
  <c r="AY401" i="16"/>
  <c r="AY1827" i="16"/>
  <c r="AY798" i="16"/>
  <c r="AZ798" i="16" s="1"/>
  <c r="AY162" i="16"/>
  <c r="AY1442" i="16"/>
  <c r="AY1124" i="16"/>
  <c r="AY1307" i="16"/>
  <c r="AY1266" i="16"/>
  <c r="AY169" i="16"/>
  <c r="AV344" i="16"/>
  <c r="AY1346" i="16"/>
  <c r="AY1558" i="16"/>
  <c r="AY1420" i="16"/>
  <c r="AV440" i="16"/>
  <c r="AY653" i="16"/>
  <c r="AY1743" i="16"/>
  <c r="AY1974" i="16"/>
  <c r="AY1088" i="16"/>
  <c r="AV144" i="16"/>
  <c r="AY1609" i="16"/>
  <c r="AY1178" i="16"/>
  <c r="AY1080" i="16"/>
  <c r="AY614" i="16"/>
  <c r="AV416" i="16"/>
  <c r="AY1433" i="16"/>
  <c r="AY1253" i="16"/>
  <c r="AY1887" i="16"/>
  <c r="AY1317" i="16"/>
  <c r="AY1809" i="16"/>
  <c r="AY1699" i="16"/>
  <c r="AY805" i="16"/>
  <c r="AY281" i="16"/>
  <c r="AZ281" i="16" s="1"/>
  <c r="AY1545" i="16"/>
  <c r="AY491" i="16"/>
  <c r="AY1923" i="16"/>
  <c r="AY1191" i="16"/>
  <c r="AY1193" i="16"/>
  <c r="AZ1193" i="16" s="1"/>
  <c r="AY1910" i="16"/>
  <c r="AY1905" i="16"/>
  <c r="AY1094" i="16"/>
  <c r="AY734" i="16"/>
  <c r="AY1498" i="16"/>
  <c r="AZ1498" i="16" s="1"/>
  <c r="AY681" i="16"/>
  <c r="AY463" i="16"/>
  <c r="AY1353" i="16"/>
  <c r="AY1716" i="16"/>
  <c r="AY880" i="16"/>
  <c r="AY1774" i="16"/>
  <c r="AY1027" i="16"/>
  <c r="AZ1027" i="16" s="1"/>
  <c r="AY584" i="16"/>
  <c r="AY448" i="16"/>
  <c r="AY1899" i="16"/>
  <c r="AY1567" i="16"/>
  <c r="AZ1567" i="16" s="1"/>
  <c r="AY70" i="16"/>
  <c r="AY1471" i="16"/>
  <c r="AZ1471" i="16" s="1"/>
  <c r="AY1334" i="16"/>
  <c r="AY1198" i="16"/>
  <c r="AY1983" i="16"/>
  <c r="AY123" i="16"/>
  <c r="AY1904" i="16"/>
  <c r="AY1755" i="16"/>
  <c r="AV1753" i="16"/>
  <c r="AZ1753" i="16" s="1"/>
  <c r="AY591" i="16"/>
  <c r="AY1430" i="16"/>
  <c r="AY721" i="16"/>
  <c r="AY1418" i="16"/>
  <c r="AY756" i="16"/>
  <c r="AY1184" i="16"/>
  <c r="AY1086" i="16"/>
  <c r="AY187" i="16"/>
  <c r="AZ187" i="16" s="1"/>
  <c r="AY669" i="16"/>
  <c r="AY748" i="16"/>
  <c r="AY1876" i="16"/>
  <c r="AY214" i="16"/>
  <c r="AZ214" i="16" s="1"/>
  <c r="AY1462" i="16"/>
  <c r="AY977" i="16"/>
  <c r="AY375" i="16"/>
  <c r="AY1815" i="16"/>
  <c r="AZ1815" i="16" s="1"/>
  <c r="AY961" i="16"/>
  <c r="AY616" i="16"/>
  <c r="AY1969" i="16"/>
  <c r="AY1129" i="16"/>
  <c r="AY1453" i="16"/>
  <c r="AY414" i="16"/>
  <c r="AY1031" i="16"/>
  <c r="AY1319" i="16"/>
  <c r="AY782" i="16"/>
  <c r="AY594" i="16"/>
  <c r="AY229" i="16"/>
  <c r="AY1604" i="16"/>
  <c r="AY454" i="16"/>
  <c r="AY137" i="16"/>
  <c r="AY1762" i="16"/>
  <c r="AY1142" i="16"/>
  <c r="AY1220" i="16"/>
  <c r="AY864" i="16"/>
  <c r="AY1250" i="16"/>
  <c r="AY247" i="16"/>
  <c r="AY521" i="16"/>
  <c r="AY1324" i="16"/>
  <c r="AY777" i="16"/>
  <c r="AY1988" i="16"/>
  <c r="AY615" i="16"/>
  <c r="AY1649" i="16"/>
  <c r="AY277" i="16"/>
  <c r="AY1192" i="16"/>
  <c r="AY852" i="16"/>
  <c r="AZ852" i="16" s="1"/>
  <c r="AY1231" i="16"/>
  <c r="AY145" i="16"/>
  <c r="AY1153" i="16"/>
  <c r="AY941" i="16"/>
  <c r="AY288" i="16"/>
  <c r="AZ288" i="16" s="1"/>
  <c r="AY1955" i="16"/>
  <c r="AY130" i="16"/>
  <c r="AY559" i="16"/>
  <c r="AZ559" i="16" s="1"/>
  <c r="AY88" i="16"/>
  <c r="AY557" i="16"/>
  <c r="AY1010" i="16"/>
  <c r="AY449" i="16"/>
  <c r="AY726" i="16"/>
  <c r="AY663" i="16"/>
  <c r="AY1025" i="16"/>
  <c r="AY902" i="16"/>
  <c r="AY1064" i="16"/>
  <c r="AY290" i="16"/>
  <c r="AZ290" i="16" s="1"/>
  <c r="AY194" i="16"/>
  <c r="AY364" i="16"/>
  <c r="AY1013" i="16"/>
  <c r="AZ1013" i="16" s="1"/>
  <c r="AY1440" i="16"/>
  <c r="AZ1440" i="16" s="1"/>
  <c r="AY1054" i="16"/>
  <c r="AY1282" i="16"/>
  <c r="AY441" i="16"/>
  <c r="AY1709" i="16"/>
  <c r="AY423" i="16"/>
  <c r="AY1102" i="16"/>
  <c r="AY1517" i="16"/>
  <c r="AY637" i="16"/>
  <c r="AY1976" i="16"/>
  <c r="AY1281" i="16"/>
  <c r="AY636" i="16"/>
  <c r="AY840" i="16"/>
  <c r="AY350" i="16"/>
  <c r="AY241" i="16"/>
  <c r="AY219" i="16"/>
  <c r="AY1573" i="16"/>
  <c r="AY1943" i="16"/>
  <c r="AY252" i="16"/>
  <c r="AY1329" i="16"/>
  <c r="AZ1329" i="16" s="1"/>
  <c r="AZ219" i="16" l="1"/>
  <c r="AZ726" i="16"/>
  <c r="AZ1649" i="16"/>
  <c r="AZ1904" i="16"/>
  <c r="AZ1332" i="16"/>
  <c r="AZ1063" i="16"/>
  <c r="AZ1975" i="16"/>
  <c r="AZ82" i="16"/>
  <c r="AZ540" i="16"/>
  <c r="AZ52" i="16"/>
  <c r="AZ655" i="16"/>
  <c r="AZ933" i="16"/>
  <c r="AZ1314" i="16"/>
  <c r="AZ1396" i="16"/>
  <c r="AZ1152" i="16"/>
  <c r="AZ1717" i="16"/>
  <c r="AZ472" i="16"/>
  <c r="AZ1586" i="16"/>
  <c r="AZ770" i="16"/>
  <c r="AZ1719" i="16"/>
  <c r="AZ1409" i="16"/>
  <c r="AZ979" i="16"/>
  <c r="AZ102" i="16"/>
  <c r="AZ888" i="16"/>
  <c r="AZ1165" i="16"/>
  <c r="AZ237" i="16"/>
  <c r="AZ534" i="16"/>
  <c r="AZ1566" i="16"/>
  <c r="AZ441" i="16"/>
  <c r="AZ241" i="16"/>
  <c r="AZ961" i="16"/>
  <c r="AZ123" i="16"/>
  <c r="AZ1905" i="16"/>
  <c r="AZ33" i="16"/>
  <c r="AZ1529" i="16"/>
  <c r="AZ1879" i="16"/>
  <c r="AZ910" i="16"/>
  <c r="AZ1199" i="16"/>
  <c r="AZ882" i="16"/>
  <c r="AZ1264" i="16"/>
  <c r="AZ1797" i="16"/>
  <c r="AZ1216" i="16"/>
  <c r="AZ1698" i="16"/>
  <c r="AZ630" i="16"/>
  <c r="AZ424" i="16"/>
  <c r="AZ485" i="16"/>
  <c r="AZ255" i="16"/>
  <c r="AZ1735" i="16"/>
  <c r="AZ302" i="16"/>
  <c r="AZ605" i="16"/>
  <c r="AZ143" i="16"/>
  <c r="AZ1368" i="16"/>
  <c r="AZ1983" i="16"/>
  <c r="AZ1716" i="16"/>
  <c r="AZ1910" i="16"/>
  <c r="AZ344" i="16"/>
  <c r="AZ1124" i="16"/>
  <c r="AZ1584" i="16"/>
  <c r="AZ871" i="16"/>
  <c r="AZ1661" i="16"/>
  <c r="AZ1006" i="16"/>
  <c r="AZ817" i="16"/>
  <c r="AZ1305" i="16"/>
  <c r="AZ87" i="16"/>
  <c r="AZ442" i="16"/>
  <c r="AZ1510" i="16"/>
  <c r="AZ1711" i="16"/>
  <c r="AZ877" i="16"/>
  <c r="AZ1123" i="16"/>
  <c r="AZ1492" i="16"/>
  <c r="AZ950" i="16"/>
  <c r="AZ542" i="16"/>
  <c r="AZ585" i="16"/>
  <c r="AZ522" i="16"/>
  <c r="AZ776" i="16"/>
  <c r="AZ717" i="16"/>
  <c r="AZ1209" i="16"/>
  <c r="AZ1780" i="16"/>
  <c r="AZ1749" i="16"/>
  <c r="AZ382" i="16"/>
  <c r="AZ1461" i="16"/>
  <c r="AZ122" i="16"/>
  <c r="AZ1064" i="16"/>
  <c r="AZ1231" i="16"/>
  <c r="AZ748" i="16"/>
  <c r="AZ1334" i="16"/>
  <c r="AZ463" i="16"/>
  <c r="AZ1191" i="16"/>
  <c r="AZ1266" i="16"/>
  <c r="AZ1892" i="16"/>
  <c r="AZ876" i="16"/>
  <c r="AZ1397" i="16"/>
  <c r="AZ1808" i="16"/>
  <c r="AZ1437" i="16"/>
  <c r="AZ1701" i="16"/>
  <c r="AZ1213" i="16"/>
  <c r="AZ1234" i="16"/>
  <c r="AZ597" i="16"/>
  <c r="AZ1235" i="16"/>
  <c r="AZ166" i="16"/>
  <c r="AZ1054" i="16"/>
  <c r="AZ228" i="16"/>
  <c r="AZ1511" i="16"/>
  <c r="AZ1277" i="16"/>
  <c r="AZ291" i="16"/>
  <c r="AZ1358" i="16"/>
  <c r="AZ173" i="16"/>
  <c r="AZ660" i="16"/>
  <c r="AZ609" i="16"/>
  <c r="AZ306" i="16"/>
  <c r="AZ573" i="16"/>
  <c r="AZ1919" i="16"/>
  <c r="AZ1228" i="16"/>
  <c r="AZ110" i="16"/>
  <c r="AZ663" i="16"/>
  <c r="AZ277" i="16"/>
  <c r="AZ1198" i="16"/>
  <c r="AZ1501" i="16"/>
  <c r="AZ1852" i="16"/>
  <c r="AZ1407" i="16"/>
  <c r="AZ1934" i="16"/>
  <c r="AZ1665" i="16"/>
  <c r="AZ436" i="16"/>
  <c r="AZ1151" i="16"/>
  <c r="AZ1759" i="16"/>
  <c r="AZ1551" i="16"/>
  <c r="AZ1618" i="16"/>
  <c r="AZ1139" i="16"/>
  <c r="AZ1839" i="16"/>
  <c r="AZ113" i="16"/>
  <c r="AZ791" i="16"/>
  <c r="AZ1828" i="16"/>
  <c r="AZ10" i="16"/>
  <c r="AZ1559" i="16"/>
  <c r="AZ1296" i="16"/>
  <c r="AZ774" i="16"/>
  <c r="AZ388" i="16"/>
  <c r="AZ636" i="16"/>
  <c r="AZ1211" i="16"/>
  <c r="AZ641" i="16"/>
  <c r="AZ1032" i="16"/>
  <c r="AZ1930" i="16"/>
  <c r="AZ873" i="16"/>
  <c r="AZ1370" i="16"/>
  <c r="AZ1769" i="16"/>
  <c r="AZ139" i="16"/>
  <c r="AZ934" i="16"/>
  <c r="AZ332" i="16"/>
  <c r="AZ1114" i="16"/>
  <c r="AZ323" i="16"/>
  <c r="AZ722" i="16"/>
  <c r="AZ703" i="16"/>
  <c r="AZ1628" i="16"/>
  <c r="AZ197" i="16"/>
  <c r="AZ365" i="16"/>
  <c r="AZ1692" i="16"/>
  <c r="AZ714" i="16"/>
  <c r="AZ500" i="16"/>
  <c r="AZ1034" i="16"/>
  <c r="AZ1212" i="16"/>
  <c r="AZ484" i="16"/>
  <c r="AZ1568" i="16"/>
  <c r="AZ378" i="16"/>
  <c r="AZ1067" i="16"/>
  <c r="AZ1247" i="16"/>
  <c r="AZ1137" i="16"/>
  <c r="AZ1571" i="16"/>
  <c r="AZ112" i="16"/>
  <c r="AZ1282" i="16"/>
  <c r="AZ1475" i="16"/>
  <c r="AZ502" i="16"/>
  <c r="AZ486" i="16"/>
  <c r="AZ790" i="16"/>
  <c r="AZ349" i="16"/>
  <c r="AZ690" i="16"/>
  <c r="AZ741" i="16"/>
  <c r="AZ803" i="16"/>
  <c r="AZ1162" i="16"/>
  <c r="AZ733" i="16"/>
  <c r="AZ1298" i="16"/>
  <c r="AZ1936" i="16"/>
  <c r="AZ1981" i="16"/>
  <c r="AZ538" i="16"/>
  <c r="AZ1416" i="16"/>
  <c r="AZ1417" i="16"/>
  <c r="AZ1438" i="16"/>
  <c r="AZ1049" i="16"/>
  <c r="AZ1386" i="16"/>
  <c r="AZ1484" i="16"/>
  <c r="AZ691" i="16"/>
  <c r="AZ989" i="16"/>
  <c r="AZ1281" i="16"/>
  <c r="AZ880" i="16"/>
  <c r="AZ1943" i="16"/>
  <c r="AZ194" i="16"/>
  <c r="AZ130" i="16"/>
  <c r="AZ1192" i="16"/>
  <c r="AZ70" i="16"/>
  <c r="AZ491" i="16"/>
  <c r="AZ1662" i="16"/>
  <c r="AZ1505" i="16"/>
  <c r="AZ652" i="16"/>
  <c r="AZ1949" i="16"/>
  <c r="AZ1443" i="16"/>
  <c r="AZ1620" i="16"/>
  <c r="AZ211" i="16"/>
  <c r="AZ1339" i="16"/>
  <c r="AZ311" i="16"/>
  <c r="AZ1849" i="16"/>
  <c r="AZ1540" i="16"/>
  <c r="AZ1090" i="16"/>
  <c r="AZ1635" i="16"/>
  <c r="AZ1846" i="16"/>
  <c r="AZ1345" i="16"/>
  <c r="AZ1463" i="16"/>
  <c r="AZ1227" i="16"/>
  <c r="AZ124" i="16"/>
  <c r="AZ1801" i="16"/>
  <c r="AZ626" i="16"/>
  <c r="AZ1687" i="16"/>
  <c r="AZ264" i="16"/>
  <c r="AZ861" i="16"/>
  <c r="AZ1622" i="16"/>
  <c r="AZ1772" i="16"/>
  <c r="AZ1660" i="16"/>
  <c r="AZ545" i="16"/>
  <c r="AZ270" i="16"/>
  <c r="AZ252" i="16"/>
  <c r="AZ448" i="16"/>
  <c r="AZ777" i="16"/>
  <c r="AZ1876" i="16"/>
  <c r="AZ734" i="16"/>
  <c r="AZ1545" i="16"/>
  <c r="AZ169" i="16"/>
  <c r="AZ999" i="16"/>
  <c r="AZ310" i="16"/>
  <c r="AZ142" i="16"/>
  <c r="AZ809" i="16"/>
  <c r="AZ1207" i="16"/>
  <c r="AZ376" i="16"/>
  <c r="AZ804" i="16"/>
  <c r="AZ524" i="16"/>
  <c r="AZ64" i="16"/>
  <c r="AZ413" i="16"/>
  <c r="AZ1444" i="16"/>
  <c r="AZ468" i="16"/>
  <c r="AZ1563" i="16"/>
  <c r="AZ385" i="16"/>
  <c r="AZ1392" i="16"/>
  <c r="AZ897" i="16"/>
  <c r="AZ1372" i="16"/>
  <c r="AZ1035" i="16"/>
  <c r="AZ976" i="16"/>
  <c r="AZ1351" i="16"/>
  <c r="AZ807" i="16"/>
  <c r="AZ1541" i="16"/>
  <c r="AZ1018" i="16"/>
  <c r="AZ322" i="16"/>
  <c r="AZ1871" i="16"/>
  <c r="AZ117" i="16"/>
  <c r="AZ1999" i="16"/>
  <c r="AZ543" i="16"/>
  <c r="AZ1602" i="16"/>
  <c r="AZ1558" i="16"/>
  <c r="AZ963" i="16"/>
  <c r="AZ1344" i="16"/>
  <c r="AZ1728" i="16"/>
  <c r="AZ1823" i="16"/>
  <c r="AZ1585" i="16"/>
  <c r="AZ1136" i="16"/>
  <c r="AZ250" i="16"/>
  <c r="AZ1886" i="16"/>
  <c r="AZ567" i="16"/>
  <c r="AZ1861" i="16"/>
  <c r="AZ864" i="16"/>
  <c r="AZ347" i="16"/>
  <c r="AZ1550" i="16"/>
  <c r="AZ832" i="16"/>
  <c r="AZ50" i="16"/>
  <c r="AZ1262" i="16"/>
  <c r="AZ1931" i="16"/>
  <c r="AZ24" i="16"/>
  <c r="AZ1760" i="16"/>
  <c r="AZ147" i="16"/>
  <c r="AZ812" i="16"/>
  <c r="AZ854" i="16"/>
  <c r="AZ1297" i="16"/>
  <c r="AZ998" i="16"/>
  <c r="AZ1257" i="16"/>
  <c r="AZ1083" i="16"/>
  <c r="AZ501" i="16"/>
  <c r="AZ1887" i="16"/>
  <c r="AZ1150" i="16"/>
  <c r="AZ131" i="16"/>
  <c r="AZ1217" i="16"/>
  <c r="AZ1497" i="16"/>
  <c r="AZ678" i="16"/>
  <c r="AZ1424" i="16"/>
  <c r="AZ512" i="16"/>
  <c r="AZ898" i="16"/>
  <c r="AZ1205" i="16"/>
  <c r="AZ1834" i="16"/>
  <c r="AZ1116" i="16"/>
  <c r="AZ335" i="16"/>
  <c r="AZ1845" i="16"/>
  <c r="AZ5" i="16"/>
  <c r="AZ669" i="16"/>
  <c r="AZ764" i="16"/>
  <c r="AZ638" i="16"/>
  <c r="AZ305" i="16"/>
  <c r="AZ364" i="16"/>
  <c r="AZ1452" i="16"/>
  <c r="AZ146" i="16"/>
  <c r="AZ1536" i="16"/>
  <c r="AZ514" i="16"/>
  <c r="AZ1075" i="16"/>
  <c r="AZ1850" i="16"/>
  <c r="AZ967" i="16"/>
  <c r="AZ470" i="16"/>
  <c r="AZ704" i="16"/>
  <c r="AZ785" i="16"/>
  <c r="AZ968" i="16"/>
  <c r="AZ1019" i="16"/>
  <c r="AZ222" i="16"/>
  <c r="AZ859" i="16"/>
  <c r="AZ594" i="16"/>
  <c r="AZ601" i="16"/>
  <c r="AZ1820" i="16"/>
  <c r="AZ1734" i="16"/>
  <c r="AZ1439" i="16"/>
  <c r="AZ1800" i="16"/>
  <c r="AZ56" i="16"/>
  <c r="AZ1436" i="16"/>
  <c r="AZ1578" i="16"/>
  <c r="AZ492" i="16"/>
  <c r="AZ940" i="16"/>
  <c r="AZ368" i="16"/>
  <c r="AZ915" i="16"/>
  <c r="AZ1791" i="16"/>
  <c r="AZ411" i="16"/>
  <c r="AZ59" i="16"/>
  <c r="AZ1304" i="16"/>
  <c r="AZ505" i="16"/>
  <c r="AZ1377" i="16"/>
  <c r="AZ1029" i="16"/>
  <c r="AZ1159" i="16"/>
  <c r="AZ1485" i="16"/>
  <c r="AZ1219" i="16"/>
  <c r="AZ1992" i="16"/>
  <c r="AZ1974" i="16"/>
  <c r="AZ539" i="16"/>
  <c r="AZ1867" i="16"/>
  <c r="AZ1057" i="16"/>
  <c r="AZ1278" i="16"/>
  <c r="AZ552" i="16"/>
  <c r="AZ1171" i="16"/>
  <c r="AZ4" i="16"/>
  <c r="AZ1259" i="16"/>
  <c r="AZ30" i="16"/>
  <c r="AZ563" i="16"/>
  <c r="AZ160" i="16"/>
  <c r="AZ178" i="16"/>
  <c r="AZ1965" i="16"/>
  <c r="AZ1543" i="16"/>
  <c r="AZ231" i="16"/>
  <c r="AZ771" i="16"/>
  <c r="AZ258" i="16"/>
  <c r="AZ1972" i="16"/>
  <c r="AZ1767" i="16"/>
  <c r="AZ1725" i="16"/>
  <c r="AZ870" i="16"/>
  <c r="AZ1712" i="16"/>
  <c r="AZ1462" i="16"/>
  <c r="AZ1952" i="16"/>
  <c r="AZ1017" i="16"/>
  <c r="AZ1164" i="16"/>
  <c r="AZ1285" i="16"/>
  <c r="AZ732" i="16"/>
  <c r="AZ1220" i="16"/>
  <c r="AZ134" i="16"/>
  <c r="AZ926" i="16"/>
  <c r="AZ342" i="16"/>
  <c r="AZ696" i="16"/>
  <c r="AZ754" i="16"/>
  <c r="AZ1385" i="16"/>
  <c r="AZ921" i="16"/>
  <c r="AZ942" i="16"/>
  <c r="AZ1200" i="16"/>
  <c r="AZ1318" i="16"/>
  <c r="AZ1630" i="16"/>
  <c r="AZ1052" i="16"/>
  <c r="AZ253" i="16"/>
  <c r="AZ517" i="16"/>
  <c r="AZ189" i="16"/>
  <c r="AZ1518" i="16"/>
  <c r="AZ107" i="16"/>
  <c r="AZ1004" i="16"/>
  <c r="AZ1517" i="16"/>
  <c r="AZ588" i="16"/>
  <c r="AZ1950" i="16"/>
  <c r="AZ141" i="16"/>
  <c r="AZ1582" i="16"/>
  <c r="AZ1458" i="16"/>
  <c r="AZ1637" i="16"/>
  <c r="AZ943" i="16"/>
  <c r="AZ729" i="16"/>
  <c r="AZ1393" i="16"/>
  <c r="AZ1727" i="16"/>
  <c r="AZ887" i="16"/>
  <c r="AZ1365" i="16"/>
  <c r="AZ1005" i="16"/>
  <c r="AZ1775" i="16"/>
  <c r="AZ715" i="16"/>
  <c r="AZ1238" i="16"/>
  <c r="AZ1732" i="16"/>
  <c r="AZ1347" i="16"/>
  <c r="AZ148" i="16"/>
  <c r="AZ15" i="16"/>
  <c r="AZ662" i="16"/>
  <c r="AZ1322" i="16"/>
  <c r="AZ801" i="16"/>
  <c r="AZ1454" i="16"/>
  <c r="AZ1683" i="16"/>
  <c r="AZ1053" i="16"/>
  <c r="AZ168" i="16"/>
  <c r="AZ909" i="16"/>
  <c r="AZ548" i="16"/>
  <c r="AZ671" i="16"/>
  <c r="AZ69" i="16"/>
  <c r="AZ1890" i="16"/>
  <c r="AZ556" i="16"/>
  <c r="AZ935" i="16"/>
  <c r="AZ1527" i="16"/>
  <c r="AZ1042" i="16"/>
  <c r="AZ639" i="16"/>
  <c r="AZ718" i="16"/>
  <c r="AZ913" i="16"/>
  <c r="AZ1246" i="16"/>
  <c r="AZ1745" i="16"/>
  <c r="AZ1182" i="16"/>
  <c r="AZ720" i="16"/>
  <c r="AZ1803" i="16"/>
  <c r="AZ1636" i="16"/>
  <c r="AZ1752" i="16"/>
  <c r="AZ1380" i="16"/>
  <c r="AZ1336" i="16"/>
  <c r="AZ1958" i="16"/>
  <c r="AZ1406" i="16"/>
  <c r="AZ1465" i="16"/>
  <c r="AZ1357" i="16"/>
  <c r="AZ941" i="16"/>
  <c r="AZ1817" i="16"/>
  <c r="AZ1971" i="16"/>
  <c r="AZ238" i="16"/>
  <c r="AZ1173" i="16"/>
  <c r="AZ1694" i="16"/>
  <c r="AZ742" i="16"/>
  <c r="AZ23" i="16"/>
  <c r="AZ1833" i="16"/>
  <c r="AZ181" i="16"/>
  <c r="AZ621" i="16"/>
  <c r="AZ1059" i="16"/>
  <c r="AZ1603" i="16"/>
  <c r="AZ137" i="16"/>
  <c r="AZ1300" i="16"/>
  <c r="AZ688" i="16"/>
  <c r="AZ89" i="16"/>
  <c r="AZ578" i="16"/>
  <c r="AZ1012" i="16"/>
  <c r="AZ1916" i="16"/>
  <c r="AZ938" i="16"/>
  <c r="AZ1762" i="16"/>
  <c r="AZ1349" i="16"/>
  <c r="AZ199" i="16"/>
  <c r="AZ1832" i="16"/>
  <c r="AZ705" i="16"/>
  <c r="AZ574" i="16"/>
  <c r="AZ983" i="16"/>
  <c r="AZ982" i="16"/>
  <c r="AZ857" i="16"/>
  <c r="AZ1394" i="16"/>
  <c r="AZ90" i="16"/>
  <c r="AZ1221" i="16"/>
  <c r="AZ1215" i="16"/>
  <c r="AZ515" i="16"/>
  <c r="AZ784" i="16"/>
  <c r="AZ1944" i="16"/>
  <c r="AZ1590" i="16"/>
  <c r="AZ1183" i="16"/>
  <c r="AZ565" i="16"/>
  <c r="AZ454" i="16"/>
  <c r="AZ516" i="16"/>
  <c r="AZ1884" i="16"/>
  <c r="AZ1829" i="16"/>
  <c r="AZ227" i="16"/>
  <c r="AZ1962" i="16"/>
  <c r="AZ1446" i="16"/>
  <c r="AZ806" i="16"/>
  <c r="AZ236" i="16"/>
  <c r="AZ825" i="16"/>
  <c r="AZ1302" i="16"/>
  <c r="AZ1388" i="16"/>
  <c r="AZ1400" i="16"/>
  <c r="AZ1286" i="16"/>
  <c r="AZ617" i="16"/>
  <c r="AZ1359" i="16"/>
  <c r="AZ579" i="16"/>
  <c r="AZ1168" i="16"/>
  <c r="AZ339" i="16"/>
  <c r="AZ972" i="16"/>
  <c r="AZ226" i="16"/>
  <c r="AZ1770" i="16"/>
  <c r="AZ1893" i="16"/>
  <c r="AZ1373" i="16"/>
  <c r="AZ1226" i="16"/>
  <c r="AZ333" i="16"/>
  <c r="AZ699" i="16"/>
  <c r="AZ1693" i="16"/>
  <c r="AZ1245" i="16"/>
  <c r="AZ569" i="16"/>
  <c r="AZ384" i="16"/>
  <c r="AZ32" i="16"/>
  <c r="AZ1340" i="16"/>
  <c r="AZ508" i="16"/>
  <c r="AZ20" i="16"/>
  <c r="AZ792" i="16"/>
  <c r="AZ608" i="16"/>
  <c r="AZ1363" i="16"/>
  <c r="AZ1562" i="16"/>
  <c r="AZ280" i="16"/>
  <c r="AZ708" i="16"/>
  <c r="AZ1718" i="16"/>
  <c r="AZ1853" i="16"/>
  <c r="AZ451" i="16"/>
  <c r="AZ527" i="16"/>
  <c r="AZ853" i="16"/>
  <c r="AZ404" i="16"/>
  <c r="AZ945" i="16"/>
  <c r="AZ1561" i="16"/>
  <c r="AZ1366" i="16"/>
  <c r="AZ980" i="16"/>
  <c r="AZ1549" i="16"/>
  <c r="AZ461" i="16"/>
  <c r="AZ1022" i="16"/>
  <c r="AZ713" i="16"/>
  <c r="AZ1169" i="16"/>
  <c r="AZ670" i="16"/>
  <c r="AZ389" i="16"/>
  <c r="AZ1179" i="16"/>
  <c r="AZ576" i="16"/>
  <c r="AZ453" i="16"/>
  <c r="AZ459" i="16"/>
  <c r="AZ642" i="16"/>
  <c r="AZ971" i="16"/>
  <c r="AZ1927" i="16"/>
  <c r="AZ1715" i="16"/>
  <c r="AZ455" i="16"/>
  <c r="AZ760" i="16"/>
  <c r="AZ949" i="16"/>
  <c r="AZ946" i="16"/>
  <c r="AZ1060" i="16"/>
  <c r="AZ1073" i="16"/>
  <c r="AZ1367" i="16"/>
  <c r="AZ761" i="16"/>
  <c r="AZ172" i="16"/>
  <c r="AZ549" i="16"/>
  <c r="AZ1624" i="16"/>
  <c r="AZ1015" i="16"/>
  <c r="AZ138" i="16"/>
  <c r="AZ1292" i="16"/>
  <c r="AZ473" i="16"/>
  <c r="AZ839" i="16"/>
  <c r="AZ1816" i="16"/>
  <c r="AZ840" i="16"/>
  <c r="AZ375" i="16"/>
  <c r="AZ1353" i="16"/>
  <c r="AZ1442" i="16"/>
  <c r="AZ316" i="16"/>
  <c r="AZ1714" i="16"/>
  <c r="AZ244" i="16"/>
  <c r="AZ1130" i="16"/>
  <c r="AZ2004" i="16"/>
  <c r="AZ193" i="16"/>
  <c r="AZ1565" i="16"/>
  <c r="AZ41" i="16"/>
  <c r="AZ1761" i="16"/>
  <c r="AZ1575" i="16"/>
  <c r="AZ841" i="16"/>
  <c r="AZ767" i="16"/>
  <c r="AZ808" i="16"/>
  <c r="AZ661" i="16"/>
  <c r="AZ769" i="16"/>
  <c r="AZ1956" i="16"/>
  <c r="AZ635" i="16"/>
  <c r="AZ866" i="16"/>
  <c r="AZ625" i="16"/>
  <c r="AZ440" i="16"/>
  <c r="AZ846" i="16"/>
  <c r="AZ423" i="16"/>
  <c r="AZ964" i="16"/>
  <c r="AZ427" i="16"/>
  <c r="AZ330" i="16"/>
  <c r="AZ900" i="16"/>
  <c r="AZ1945" i="16"/>
  <c r="AZ697" i="16"/>
  <c r="AZ1111" i="16"/>
  <c r="AZ1776" i="16"/>
  <c r="AZ1634" i="16"/>
  <c r="AZ393" i="16"/>
  <c r="AZ1773" i="16"/>
  <c r="AZ21" i="16"/>
  <c r="AZ836" i="16"/>
  <c r="AZ860" i="16"/>
  <c r="AZ104" i="16"/>
  <c r="AZ739" i="16"/>
  <c r="AZ1210" i="16"/>
  <c r="AZ1248" i="16"/>
  <c r="AZ1652" i="16"/>
  <c r="AZ1269" i="16"/>
  <c r="AZ1891" i="16"/>
  <c r="AZ1176" i="16"/>
  <c r="AZ1611" i="16"/>
  <c r="AZ823" i="16"/>
  <c r="AZ1163" i="16"/>
  <c r="AZ716" i="16"/>
  <c r="AZ814" i="16"/>
  <c r="AZ128" i="16"/>
  <c r="AZ1341" i="16"/>
  <c r="AZ618" i="16"/>
  <c r="AZ1911" i="16"/>
  <c r="AZ1120" i="16"/>
  <c r="AZ541" i="16"/>
  <c r="AZ528" i="16"/>
  <c r="AZ993" i="16"/>
  <c r="AZ1729" i="16"/>
  <c r="AZ185" i="16"/>
  <c r="AZ599" i="16"/>
  <c r="AZ766" i="16"/>
  <c r="AZ1095" i="16"/>
  <c r="AZ1695" i="16"/>
  <c r="AZ11" i="16"/>
  <c r="AZ1682" i="16"/>
  <c r="AZ362" i="16"/>
  <c r="AZ649" i="16"/>
  <c r="AZ1110" i="16"/>
  <c r="AZ357" i="16"/>
  <c r="AZ1047" i="16"/>
  <c r="AZ1122" i="16"/>
  <c r="AZ1987" i="16"/>
  <c r="AZ1726" i="16"/>
  <c r="AZ203" i="16"/>
  <c r="AZ604" i="16"/>
  <c r="AZ773" i="16"/>
  <c r="AZ1877" i="16"/>
  <c r="AZ1202" i="16"/>
  <c r="AZ1907" i="16"/>
  <c r="AZ1106" i="16"/>
  <c r="AZ1138" i="16"/>
  <c r="AZ1218" i="16"/>
  <c r="AZ35" i="16"/>
  <c r="AZ1533" i="16"/>
  <c r="AZ61" i="16"/>
  <c r="AZ262" i="16"/>
  <c r="AZ987" i="16"/>
  <c r="AZ904" i="16"/>
  <c r="AZ1496" i="16"/>
  <c r="AZ159" i="16"/>
  <c r="AZ1412" i="16"/>
  <c r="AZ727" i="16"/>
  <c r="AZ914" i="16"/>
  <c r="AZ647" i="16"/>
  <c r="AZ1206" i="16"/>
  <c r="AZ398" i="16"/>
  <c r="AZ1947" i="16"/>
  <c r="AZ16" i="16"/>
  <c r="AZ245" i="16"/>
  <c r="AZ1307" i="16"/>
  <c r="AZ1572" i="16"/>
  <c r="AZ99" i="16"/>
  <c r="AZ1909" i="16"/>
  <c r="AZ1117" i="16"/>
  <c r="AZ779" i="16"/>
  <c r="AZ845" i="16"/>
  <c r="AZ354" i="16"/>
  <c r="AZ1319" i="16"/>
  <c r="AZ695" i="16"/>
  <c r="AZ1140" i="16"/>
  <c r="AZ1608" i="16"/>
  <c r="AZ1434" i="16"/>
  <c r="AZ488" i="16"/>
  <c r="AZ1411" i="16"/>
  <c r="AZ391" i="16"/>
  <c r="AZ1819" i="16"/>
  <c r="AZ1914" i="16"/>
  <c r="AZ746" i="16"/>
  <c r="AZ1912" i="16"/>
  <c r="AZ944" i="16"/>
  <c r="AZ1256" i="16"/>
  <c r="AZ1056" i="16"/>
  <c r="AZ1184" i="16"/>
  <c r="AZ1346" i="16"/>
  <c r="AZ29" i="16"/>
  <c r="AZ1792" i="16"/>
  <c r="AZ497" i="16"/>
  <c r="AZ267" i="16"/>
  <c r="AZ1315" i="16"/>
  <c r="AZ1464" i="16"/>
  <c r="AZ1737" i="16"/>
  <c r="AZ927" i="16"/>
  <c r="AZ965" i="16"/>
  <c r="AZ86" i="16"/>
  <c r="AZ1778" i="16"/>
  <c r="AZ1721" i="16"/>
  <c r="AZ1189" i="16"/>
  <c r="AZ536" i="16"/>
  <c r="AZ229" i="16"/>
  <c r="AZ360" i="16"/>
  <c r="AZ1514" i="16"/>
  <c r="AZ689" i="16"/>
  <c r="AZ1709" i="16"/>
  <c r="AZ821" i="16"/>
  <c r="AZ995" i="16"/>
  <c r="AZ1418" i="16"/>
  <c r="AZ1795" i="16"/>
  <c r="AZ1614" i="16"/>
  <c r="AZ1651" i="16"/>
  <c r="AZ1908" i="16"/>
  <c r="AZ1666" i="16"/>
  <c r="AZ1771" i="16"/>
  <c r="AZ1746" i="16"/>
  <c r="AZ924" i="16"/>
  <c r="AZ135" i="16"/>
  <c r="AZ507" i="16"/>
  <c r="AZ1743" i="16"/>
  <c r="AZ1640" i="16"/>
  <c r="AZ931" i="16"/>
  <c r="AZ810" i="16"/>
  <c r="AZ1376" i="16"/>
  <c r="AZ1249" i="16"/>
  <c r="AZ321" i="16"/>
  <c r="AZ731" i="16"/>
  <c r="AZ1089" i="16"/>
  <c r="AZ79" i="16"/>
  <c r="AZ1953" i="16"/>
  <c r="AZ111" i="16"/>
  <c r="AZ939" i="16"/>
  <c r="AZ284" i="16"/>
  <c r="AZ721" i="16"/>
  <c r="AZ1016" i="16"/>
  <c r="AZ1557" i="16"/>
  <c r="AZ1970" i="16"/>
  <c r="AZ834" i="16"/>
  <c r="AZ1299" i="16"/>
  <c r="AZ1835" i="16"/>
  <c r="AZ373" i="16"/>
  <c r="AZ474" i="16"/>
  <c r="AZ1556" i="16"/>
  <c r="AZ620" i="16"/>
  <c r="AZ1657" i="16"/>
  <c r="AZ1026" i="16"/>
  <c r="AZ338" i="16"/>
  <c r="AZ1172" i="16"/>
  <c r="AZ1003" i="16"/>
  <c r="AH40" i="16" s="1"/>
  <c r="BP44" i="16"/>
  <c r="AZ125" i="16"/>
  <c r="AZ370" i="16"/>
  <c r="AZ1118" i="16"/>
  <c r="AZ656" i="16"/>
  <c r="AZ1991" i="16"/>
  <c r="AZ1573" i="16"/>
  <c r="AZ1783" i="16"/>
  <c r="AZ158" i="16"/>
  <c r="AZ1789" i="16"/>
  <c r="AZ612" i="16"/>
  <c r="AZ547" i="16"/>
  <c r="AZ283" i="16"/>
  <c r="AZ844" i="16"/>
  <c r="AZ1961" i="16"/>
  <c r="AZ1976" i="16"/>
  <c r="AZ1813" i="16"/>
  <c r="AZ220" i="16"/>
  <c r="AZ118" i="16"/>
  <c r="AZ622" i="16"/>
  <c r="AZ1542" i="16"/>
  <c r="AZ1391" i="16"/>
  <c r="AZ396" i="16"/>
  <c r="AZ7" i="16"/>
  <c r="AZ544" i="16"/>
  <c r="AZ1398" i="16"/>
  <c r="AZ537" i="16"/>
  <c r="AZ496" i="16"/>
  <c r="AZ1754" i="16"/>
  <c r="AZ444" i="16"/>
  <c r="AZ1706" i="16"/>
  <c r="AZ1062" i="16"/>
  <c r="AZ896" i="16"/>
  <c r="AZ1539" i="16"/>
  <c r="AZ471" i="16"/>
  <c r="AZ1531" i="16"/>
  <c r="AZ1933" i="16"/>
  <c r="AZ828" i="16"/>
  <c r="AZ782" i="16"/>
  <c r="AZ1483" i="16"/>
  <c r="AZ1969" i="16"/>
  <c r="AZ1301" i="16"/>
  <c r="AZ205" i="16"/>
  <c r="AZ819" i="16"/>
  <c r="AZ465" i="16"/>
  <c r="AZ978" i="16"/>
  <c r="AZ1838" i="16"/>
  <c r="AZ575" i="16"/>
  <c r="AZ1739" i="16"/>
  <c r="AZ1509" i="16"/>
  <c r="AZ780" i="16"/>
  <c r="AZ1525" i="16"/>
  <c r="AZ1490" i="16"/>
  <c r="AZ83" i="16"/>
  <c r="AZ1293" i="16"/>
  <c r="AZ381" i="16"/>
  <c r="AZ1081" i="16"/>
  <c r="AZ1844" i="16"/>
  <c r="AZ348" i="16"/>
  <c r="AZ611" i="16"/>
  <c r="AZ1617" i="16"/>
  <c r="AZ1195" i="16"/>
  <c r="AZ1389" i="16"/>
  <c r="AZ962" i="16"/>
  <c r="AZ1607" i="16"/>
  <c r="AZ458" i="16"/>
  <c r="AZ1428" i="16"/>
  <c r="AZ1663" i="16"/>
  <c r="AZ150" i="16"/>
  <c r="AZ1955" i="16"/>
  <c r="AZ42" i="16"/>
  <c r="AZ1427" i="16"/>
  <c r="AZ1066" i="16"/>
  <c r="AZ1258" i="16"/>
  <c r="AZ1670" i="16"/>
  <c r="AZ1499" i="16"/>
  <c r="AZ320" i="16"/>
  <c r="AZ1082" i="16"/>
  <c r="AZ63" i="16"/>
  <c r="AZ936" i="16"/>
  <c r="AZ145" i="16"/>
  <c r="AZ301" i="16"/>
  <c r="AZ550" i="16"/>
  <c r="AZ1553" i="16"/>
  <c r="AZ1158" i="16"/>
  <c r="AZ1088" i="16"/>
  <c r="AZ1915" i="16"/>
  <c r="AZ848" i="16"/>
  <c r="AZ1135" i="16"/>
  <c r="AZ1544" i="16"/>
  <c r="AZ1074" i="16"/>
  <c r="AZ400" i="16"/>
  <c r="AZ1742" i="16"/>
  <c r="AZ824" i="16"/>
  <c r="AZ114" i="16"/>
  <c r="AZ1764" i="16"/>
  <c r="AZ1488" i="16"/>
  <c r="AZ1897" i="16"/>
  <c r="AZ1534" i="16"/>
  <c r="AZ457" i="16"/>
  <c r="AZ1964" i="16"/>
  <c r="AZ1243" i="16"/>
  <c r="AZ1748" i="16"/>
  <c r="AZ1287" i="16"/>
  <c r="AZ401" i="16"/>
  <c r="AZ161" i="16"/>
  <c r="AZ702" i="16"/>
  <c r="AZ191" i="16"/>
  <c r="AZ1236" i="16"/>
  <c r="AZ1324" i="16"/>
  <c r="AZ1306" i="16"/>
  <c r="AZ1421" i="16"/>
  <c r="AZ603" i="16"/>
  <c r="AZ1313" i="16"/>
  <c r="AZ1181" i="16"/>
  <c r="AZ269" i="16"/>
  <c r="AZ1689" i="16"/>
  <c r="AZ1024" i="16"/>
  <c r="AZ756" i="16"/>
  <c r="AZ1145" i="16"/>
  <c r="AZ1610" i="16"/>
  <c r="AZ1857" i="16"/>
  <c r="AZ1460" i="16"/>
  <c r="AZ1869" i="16"/>
  <c r="AZ581" i="16"/>
  <c r="AZ674" i="16"/>
  <c r="AZ1208" i="16"/>
  <c r="AZ1948" i="16"/>
  <c r="AZ1538" i="16"/>
  <c r="AZ1847" i="16"/>
  <c r="AZ438" i="16"/>
  <c r="AZ403" i="16"/>
  <c r="AZ1294" i="16"/>
  <c r="AZ31" i="16"/>
  <c r="AZ1920" i="16"/>
  <c r="AZ420" i="16"/>
  <c r="AZ38" i="16"/>
  <c r="AZ992" i="16"/>
  <c r="AZ36" i="16"/>
  <c r="AZ177" i="16"/>
  <c r="AZ654" i="16"/>
  <c r="AZ571" i="16"/>
  <c r="AZ901" i="16"/>
  <c r="AZ1786" i="16"/>
  <c r="AZ1190" i="16"/>
  <c r="AZ1092" i="16"/>
  <c r="AZ12" i="16"/>
  <c r="AZ1466" i="16"/>
  <c r="AZ1126" i="16"/>
  <c r="AZ1146" i="16"/>
  <c r="AZ25" i="16"/>
  <c r="AZ76" i="16"/>
  <c r="AZ469" i="16"/>
  <c r="AZ1061" i="16"/>
  <c r="AZ1519" i="16"/>
  <c r="AZ1821" i="16"/>
  <c r="AZ1142" i="16"/>
  <c r="AZ1039" i="16"/>
  <c r="AZ1766" i="16"/>
  <c r="AZ557" i="16"/>
  <c r="AZ1451" i="16"/>
  <c r="AZ535" i="16"/>
  <c r="AZ174" i="16"/>
  <c r="AZ884" i="16"/>
  <c r="AZ1043" i="16"/>
  <c r="AZ1435" i="16"/>
  <c r="AZ1408" i="16"/>
  <c r="AZ324" i="16"/>
  <c r="AZ862" i="16"/>
  <c r="AZ1577" i="16"/>
  <c r="AZ988" i="16"/>
  <c r="AZ223" i="16"/>
  <c r="AZ80" i="16"/>
  <c r="AZ1355" i="16"/>
  <c r="AZ1592" i="16"/>
  <c r="AZ1942" i="16"/>
  <c r="AZ985" i="16"/>
  <c r="AZ1615" i="16"/>
  <c r="AZ894" i="16"/>
  <c r="AZ1647" i="16"/>
  <c r="AZ1546" i="16"/>
  <c r="AZ48" i="16"/>
  <c r="AZ1201" i="16"/>
  <c r="AZ596" i="16"/>
  <c r="AZ93" i="16"/>
  <c r="AZ1167" i="16"/>
  <c r="AZ210" i="16"/>
  <c r="AZ1144" i="16"/>
  <c r="AZ1333" i="16"/>
  <c r="AZ906" i="16"/>
  <c r="AZ1530" i="16"/>
  <c r="AZ1921" i="16"/>
  <c r="AZ955" i="16"/>
  <c r="AZ405" i="16"/>
  <c r="AZ1723" i="16"/>
  <c r="AZ1889" i="16"/>
  <c r="AZ1072" i="16"/>
  <c r="AZ1482" i="16"/>
  <c r="AZ1103" i="16"/>
  <c r="AZ694" i="16"/>
  <c r="AZ1865" i="16"/>
  <c r="AZ1381" i="16"/>
  <c r="AZ1352" i="16"/>
  <c r="AZ970" i="16"/>
  <c r="AZ179" i="16"/>
  <c r="AZ494" i="16"/>
  <c r="AZ920" i="16"/>
  <c r="AZ67" i="16"/>
  <c r="AZ1284" i="16"/>
  <c r="AZ1087" i="16"/>
  <c r="AZ709" i="16"/>
  <c r="AZ1922" i="16"/>
  <c r="AZ1633" i="16"/>
  <c r="AZ477" i="16"/>
  <c r="AZ1449" i="16"/>
  <c r="AZ1794" i="16"/>
  <c r="AZ627" i="16"/>
  <c r="AZ1807" i="16"/>
  <c r="AZ633" i="16"/>
  <c r="AZ1747" i="16"/>
  <c r="AZ1310" i="16"/>
  <c r="AZ1097" i="16"/>
  <c r="AZ2000" i="16"/>
  <c r="AZ632" i="16"/>
  <c r="AZ1001" i="16"/>
  <c r="AZ553" i="16"/>
  <c r="AZ152" i="16"/>
  <c r="AZ358" i="16"/>
  <c r="AZ232" i="16"/>
  <c r="AZ65" i="16"/>
  <c r="AZ1331" i="16"/>
  <c r="AZ1091" i="16"/>
  <c r="AZ555" i="16"/>
  <c r="AZ273" i="16"/>
  <c r="AZ869" i="16"/>
  <c r="AZ1822" i="16"/>
  <c r="AZ795" i="16"/>
  <c r="AZ115" i="16"/>
  <c r="AZ1242" i="16"/>
  <c r="AZ195" i="16"/>
  <c r="AZ759" i="16"/>
  <c r="AZ1885" i="16"/>
  <c r="AZ959" i="16"/>
  <c r="AZ1233" i="16"/>
  <c r="AZ1678" i="16"/>
  <c r="AZ1639" i="16"/>
  <c r="AZ1827" i="16"/>
  <c r="AZ1010" i="16"/>
  <c r="AZ1348" i="16"/>
  <c r="AZ1044" i="16"/>
  <c r="AZ397" i="16"/>
  <c r="AZ1166" i="16"/>
  <c r="AZ827" i="16"/>
  <c r="AZ1690" i="16"/>
  <c r="AZ1985" i="16"/>
  <c r="AZ947" i="16"/>
  <c r="AZ40" i="16"/>
  <c r="AZ1524" i="16"/>
  <c r="AZ1802" i="16"/>
  <c r="AZ1703" i="16"/>
  <c r="AZ1478" i="16"/>
  <c r="AZ977" i="16"/>
  <c r="AZ1899" i="16"/>
  <c r="AZ1774" i="16"/>
  <c r="AZ416" i="16"/>
  <c r="AZ162" i="16"/>
  <c r="AZ1507" i="16"/>
  <c r="AZ736" i="16"/>
  <c r="AZ1323" i="16"/>
  <c r="AZ1143" i="16"/>
  <c r="AZ1178" i="16"/>
  <c r="AZ1864" i="16"/>
  <c r="AZ531" i="16"/>
  <c r="AZ698" i="16"/>
  <c r="AZ1642" i="16"/>
  <c r="AZ1836" i="16"/>
  <c r="AZ1432" i="16"/>
  <c r="AZ47" i="16"/>
  <c r="AZ659" i="16"/>
  <c r="AZ619" i="16"/>
  <c r="AZ1973" i="16"/>
  <c r="AZ858" i="16"/>
  <c r="AZ163" i="16"/>
  <c r="AZ216" i="16"/>
  <c r="AZ922" i="16"/>
  <c r="AZ672" i="16"/>
  <c r="AZ1960" i="16"/>
  <c r="AZ1343" i="16"/>
  <c r="AZ1423" i="16"/>
  <c r="AZ266" i="16"/>
  <c r="AZ1681" i="16"/>
  <c r="AZ379" i="16"/>
  <c r="AZ1253" i="16"/>
  <c r="AZ327" i="16"/>
  <c r="AZ1362" i="16"/>
  <c r="AZ313" i="16"/>
  <c r="AZ847" i="16"/>
  <c r="AZ1521" i="16"/>
  <c r="AZ475" i="16"/>
  <c r="AZ1180" i="16"/>
  <c r="AZ429" i="16"/>
  <c r="AZ752" i="16"/>
  <c r="AZ1818" i="16"/>
  <c r="AZ1730" i="16"/>
  <c r="AZ1979" i="16"/>
  <c r="AZ1283" i="16"/>
  <c r="AZ1364" i="16"/>
  <c r="AZ88" i="16"/>
  <c r="AZ994" i="16"/>
  <c r="AZ209" i="16"/>
  <c r="AZ1613" i="16"/>
  <c r="AZ1335" i="16"/>
  <c r="AZ1250" i="16"/>
  <c r="AZ1455" i="16"/>
  <c r="AZ1882" i="16"/>
  <c r="AZ952" i="16"/>
  <c r="AZ462" i="16"/>
  <c r="AZ1154" i="16"/>
  <c r="AZ1612" i="16"/>
  <c r="AZ392" i="16"/>
  <c r="AZ1699" i="16"/>
  <c r="AZ1805" i="16"/>
  <c r="AB40" i="16"/>
  <c r="AB39" i="16"/>
  <c r="AZ1523" i="16"/>
  <c r="AZ561" i="16"/>
  <c r="AZ518" i="16"/>
  <c r="AZ183" i="16"/>
  <c r="AZ1330" i="16"/>
  <c r="AZ1457" i="16"/>
  <c r="AZ1141" i="16"/>
  <c r="AZ43" i="16"/>
  <c r="AZ1275" i="16"/>
  <c r="AZ753" i="16"/>
  <c r="AZ92" i="16"/>
  <c r="AZ325" i="16"/>
  <c r="AZ595" i="16"/>
  <c r="AZ1751" i="16"/>
  <c r="AZ326" i="16"/>
  <c r="AZ439" i="16"/>
  <c r="AZ2002" i="16"/>
  <c r="AZ634" i="16"/>
  <c r="AZ437" i="16"/>
  <c r="AZ1673" i="16"/>
  <c r="AZ1653" i="16"/>
  <c r="AZ889" i="16"/>
  <c r="AZ251" i="16"/>
  <c r="AZ789" i="16"/>
  <c r="AZ829" i="16"/>
  <c r="AZ192" i="16"/>
  <c r="AZ1426" i="16"/>
  <c r="AZ314" i="16"/>
  <c r="AZ1598" i="16"/>
  <c r="AZ1990" i="16"/>
  <c r="AZ402" i="16"/>
  <c r="AZ217" i="16"/>
  <c r="AZ984" i="16"/>
  <c r="AZ1265" i="16"/>
  <c r="AZ153" i="16"/>
  <c r="AZ744" i="16"/>
  <c r="AZ802" i="16"/>
  <c r="AZ584" i="16"/>
  <c r="AZ481" i="16"/>
  <c r="AZ1326" i="16"/>
  <c r="AZ881" i="16"/>
  <c r="AZ356" i="16"/>
  <c r="AZ408" i="16"/>
  <c r="AZ282" i="16"/>
  <c r="AZ837" i="16"/>
  <c r="AZ1996" i="16"/>
  <c r="AZ1378" i="16"/>
  <c r="AZ610" i="16"/>
  <c r="AZ1875" i="16"/>
  <c r="AZ1619" i="16"/>
  <c r="AZ1271" i="16"/>
  <c r="AZ286" i="16"/>
  <c r="AZ1468" i="16"/>
  <c r="AZ506" i="16"/>
  <c r="AZ1675" i="16"/>
  <c r="AZ106" i="16"/>
  <c r="AZ1793" i="16"/>
  <c r="AZ644" i="16"/>
  <c r="AZ1866" i="16"/>
  <c r="AZ95" i="16"/>
  <c r="AZ1007" i="16"/>
  <c r="AZ783" i="16"/>
  <c r="AZ1321" i="16"/>
  <c r="AZ974" i="16"/>
  <c r="AZ768" i="16"/>
  <c r="AZ334" i="16"/>
  <c r="AZ300" i="16"/>
  <c r="AZ1588" i="16"/>
  <c r="AZ616" i="16"/>
  <c r="AZ564" i="16"/>
  <c r="AZ1395" i="16"/>
  <c r="AZ1954" i="16"/>
  <c r="AZ352" i="16"/>
  <c r="AZ510" i="16"/>
  <c r="AZ1431" i="16"/>
  <c r="AZ1859" i="16"/>
  <c r="AZ490" i="16"/>
  <c r="AZ1414" i="16"/>
  <c r="AZ975" i="16"/>
  <c r="AZ1798" i="16"/>
  <c r="AZ476" i="16"/>
  <c r="AZ521" i="16"/>
  <c r="AZ1707" i="16"/>
  <c r="AZ55" i="16"/>
  <c r="AZ1112" i="16"/>
  <c r="AZ1980" i="16"/>
  <c r="AZ645" i="16"/>
  <c r="AZ132" i="16"/>
  <c r="AZ412" i="16"/>
  <c r="AZ954" i="16"/>
  <c r="AZ1014" i="16"/>
  <c r="AZ495" i="16"/>
  <c r="AZ22" i="16"/>
  <c r="AZ1555" i="16"/>
  <c r="AZ1160" i="16"/>
  <c r="AZ9" i="16"/>
  <c r="AZ905" i="16"/>
  <c r="AZ818" i="16"/>
  <c r="AZ1874" i="16"/>
  <c r="AZ1251" i="16"/>
  <c r="AZ676" i="16"/>
  <c r="AZ826" i="16"/>
  <c r="AZ1223" i="16"/>
  <c r="AZ1420" i="16"/>
  <c r="AZ304" i="16"/>
  <c r="AZ1102" i="16"/>
  <c r="AZ285" i="16"/>
  <c r="AZ1720" i="16"/>
  <c r="AZ815" i="16"/>
  <c r="AZ1369" i="16"/>
  <c r="AZ75" i="16"/>
  <c r="AZ13" i="16"/>
  <c r="AZ923" i="16"/>
  <c r="AZ1119" i="16"/>
  <c r="AZ1658" i="16"/>
  <c r="AZ435" i="16"/>
  <c r="AZ289" i="16"/>
  <c r="AZ1077" i="16"/>
  <c r="AZ1691" i="16"/>
  <c r="AZ1923" i="16"/>
  <c r="AZ417" i="16"/>
  <c r="AZ1583" i="16"/>
  <c r="AZ1508" i="16"/>
  <c r="AZ863" i="16"/>
  <c r="AZ1851" i="16"/>
  <c r="AZ1410" i="16"/>
  <c r="AZ1787" i="16"/>
  <c r="AZ1477" i="16"/>
  <c r="AZ1589" i="16"/>
  <c r="AZ1643" i="16"/>
  <c r="AZ1447" i="16"/>
  <c r="AZ577" i="16"/>
  <c r="AZ1472" i="16"/>
  <c r="AZ583" i="16"/>
  <c r="AZ757" i="16"/>
  <c r="AZ1384" i="16"/>
  <c r="AZ315" i="16"/>
  <c r="AZ1094" i="16"/>
  <c r="AZ1288" i="16"/>
  <c r="AZ653" i="16"/>
  <c r="AZ681" i="16"/>
  <c r="AZ1668" i="16"/>
  <c r="AZ1086" i="16"/>
  <c r="AZ1108" i="16"/>
  <c r="AZ409" i="16"/>
  <c r="AZ1161" i="16"/>
  <c r="AZ1401" i="16"/>
  <c r="AZ1860" i="16"/>
  <c r="AZ247" i="16"/>
  <c r="AZ1419" i="16"/>
  <c r="AZ1254" i="16"/>
  <c r="AZ1862" i="16"/>
  <c r="AZ1093" i="16"/>
  <c r="AZ1312" i="16"/>
  <c r="AZ489" i="16"/>
  <c r="AZ292" i="16"/>
  <c r="AZ394" i="16"/>
  <c r="AZ293" i="16"/>
  <c r="AZ1868" i="16"/>
  <c r="AZ8" i="16"/>
  <c r="AZ77" i="16"/>
  <c r="AZ908" i="16"/>
  <c r="AZ72" i="16"/>
  <c r="AZ1799" i="16"/>
  <c r="AZ129" i="16"/>
  <c r="AZ1989" i="16"/>
  <c r="AZ598" i="16"/>
  <c r="AZ1504" i="16"/>
  <c r="AZ725" i="16"/>
  <c r="AZ1671" i="16"/>
  <c r="AZ1149" i="16"/>
  <c r="AZ478" i="16"/>
  <c r="AZ1688" i="16"/>
  <c r="AZ1185" i="16"/>
  <c r="AZ1993" i="16"/>
  <c r="AZ294" i="16"/>
  <c r="AZ723" i="16"/>
  <c r="AZ383" i="16"/>
  <c r="AZ1854" i="16"/>
  <c r="AZ1379" i="16"/>
  <c r="AZ239" i="16"/>
  <c r="AZ303" i="16"/>
  <c r="AZ1065" i="16"/>
  <c r="AZ1631" i="16"/>
  <c r="AZ525" i="16"/>
  <c r="AZ1840" i="16"/>
  <c r="AZ891" i="16"/>
  <c r="AZ1878" i="16"/>
  <c r="AZ127" i="16"/>
  <c r="AZ1473" i="16"/>
  <c r="AZ966" i="16"/>
  <c r="AZ737" i="16"/>
  <c r="AZ171" i="16"/>
  <c r="AZ1704" i="16"/>
  <c r="AZ1104" i="16"/>
  <c r="AZ1025" i="16"/>
  <c r="AZ186" i="16"/>
  <c r="AZ917" i="16"/>
  <c r="AZ1153" i="16"/>
  <c r="AZ1486" i="16"/>
  <c r="AZ1880" i="16"/>
  <c r="AZ794" i="16"/>
  <c r="AZ1050" i="16"/>
  <c r="AZ260" i="16"/>
  <c r="AZ762" i="16"/>
  <c r="AZ1512" i="16"/>
  <c r="AZ265" i="16"/>
  <c r="AZ1273" i="16"/>
  <c r="AZ1134" i="16"/>
  <c r="AZ1011" i="16"/>
  <c r="AZ738" i="16"/>
  <c r="AZ45" i="16"/>
  <c r="AZ1387" i="16"/>
  <c r="AZ1532" i="16"/>
  <c r="AZ856" i="16"/>
  <c r="AZ903" i="16"/>
  <c r="AZ1625" i="16"/>
  <c r="AZ1132" i="16"/>
  <c r="AZ308" i="16"/>
  <c r="AZ1230" i="16"/>
  <c r="AZ1174" i="16"/>
  <c r="AZ1317" i="16"/>
  <c r="AZ878" i="16"/>
  <c r="AZ1516" i="16"/>
  <c r="AZ39" i="16"/>
  <c r="AZ1951" i="16"/>
  <c r="AZ466" i="16"/>
  <c r="AZ513" i="16"/>
  <c r="AZ1402" i="16"/>
  <c r="AZ1051" i="16"/>
  <c r="AZ208" i="16"/>
  <c r="AZ1758" i="16"/>
  <c r="AZ464" i="16"/>
  <c r="AZ925" i="16"/>
  <c r="AZ1941" i="16"/>
  <c r="AZ1291" i="16"/>
  <c r="AZ1383" i="16"/>
  <c r="AZ772" i="16"/>
  <c r="AZ1574" i="16"/>
  <c r="AZ1755" i="16"/>
  <c r="AZ800" i="16"/>
  <c r="AZ1055" i="16"/>
  <c r="AZ1268" i="16"/>
  <c r="AZ1570" i="16"/>
  <c r="AZ85" i="16"/>
  <c r="AZ274" i="16"/>
  <c r="AZ613" i="16"/>
  <c r="AZ1068" i="16"/>
  <c r="AZ1405" i="16"/>
  <c r="AZ1740" i="16"/>
  <c r="AZ1587" i="16"/>
  <c r="AZ1548" i="16"/>
  <c r="AZ751" i="16"/>
  <c r="AZ1676" i="16"/>
  <c r="AZ1382" i="16"/>
  <c r="AZ831" i="16"/>
  <c r="AZ1430" i="16"/>
  <c r="AZ1422" i="16"/>
  <c r="AZ275" i="16"/>
  <c r="AZ1415" i="16"/>
  <c r="AZ701" i="16"/>
  <c r="AZ1479" i="16"/>
  <c r="AZ1724" i="16"/>
  <c r="AZ1002" i="16"/>
  <c r="AZ916" i="16"/>
  <c r="AZ1705" i="16"/>
  <c r="AZ350" i="16"/>
  <c r="AZ1279" i="16"/>
  <c r="AZ1503" i="16"/>
  <c r="AZ781" i="16"/>
  <c r="AZ1276" i="16"/>
  <c r="AZ19" i="16"/>
  <c r="AZ421" i="16"/>
  <c r="AZ1038" i="16"/>
  <c r="AZ1260" i="16"/>
  <c r="AZ712" i="16"/>
  <c r="AZ673" i="16"/>
  <c r="AZ1450" i="16"/>
  <c r="AZ1203" i="16"/>
  <c r="AZ170" i="16"/>
  <c r="AZ1361" i="16"/>
  <c r="AZ624" i="16"/>
  <c r="AZ261" i="16"/>
  <c r="AZ1241" i="16"/>
  <c r="AZ182" i="16"/>
  <c r="AZ218" i="16"/>
  <c r="AZ799" i="16"/>
  <c r="AZ1648" i="16"/>
  <c r="AZ51" i="16"/>
  <c r="AZ1197" i="16"/>
  <c r="AZ1040" i="16"/>
  <c r="AZ1655" i="16"/>
  <c r="AZ34" i="16"/>
  <c r="AZ73" i="16"/>
  <c r="AZ1646" i="16"/>
  <c r="AZ407" i="16"/>
  <c r="AZ740" i="16"/>
  <c r="AZ686" i="16"/>
  <c r="AZ1806" i="16"/>
  <c r="AZ1918" i="16"/>
  <c r="AZ414" i="16"/>
  <c r="AZ456" i="16"/>
  <c r="AZ1888" i="16"/>
  <c r="AZ1591" i="16"/>
  <c r="AZ1700" i="16"/>
  <c r="AZ346" i="16"/>
  <c r="AZ1988" i="16"/>
  <c r="AZ256" i="16"/>
  <c r="AZ1998" i="16"/>
  <c r="AZ351" i="16"/>
  <c r="AZ566" i="16"/>
  <c r="AZ1554" i="16"/>
  <c r="AZ646" i="16"/>
  <c r="AZ1928" i="16"/>
  <c r="AZ361" i="16"/>
  <c r="AZ1502" i="16"/>
  <c r="AZ1579" i="16"/>
  <c r="AZ850" i="16"/>
  <c r="AZ1621" i="16"/>
  <c r="AZ1535" i="16"/>
  <c r="AZ1684" i="16"/>
  <c r="AZ520" i="16"/>
  <c r="AZ97" i="16"/>
  <c r="AZ680" i="16"/>
  <c r="AZ100" i="16"/>
  <c r="AZ1826" i="16"/>
  <c r="AZ568" i="16"/>
  <c r="AZ268" i="16"/>
  <c r="AZ1638" i="16"/>
  <c r="AZ1935" i="16"/>
  <c r="AZ700" i="16"/>
  <c r="AZ26" i="16"/>
  <c r="AZ487" i="16"/>
  <c r="AZ1616" i="16"/>
  <c r="AZ788" i="16"/>
  <c r="AZ1881" i="16"/>
  <c r="AZ225" i="16"/>
  <c r="AZ1843" i="16"/>
  <c r="AZ1433" i="16"/>
  <c r="AZ1045" i="16"/>
  <c r="AZ1966" i="16"/>
  <c r="AZ602" i="16"/>
  <c r="AZ890" i="16"/>
  <c r="AZ493" i="16"/>
  <c r="AZ318" i="16"/>
  <c r="K50" i="10"/>
  <c r="AZ1080" i="16"/>
  <c r="AZ1147" i="16"/>
  <c r="AZ1390" i="16"/>
  <c r="AZ1041" i="16"/>
  <c r="AZ1968" i="16"/>
  <c r="AZ1641" i="16"/>
  <c r="AZ892" i="16"/>
  <c r="AZ1267" i="16"/>
  <c r="AZ1674" i="16"/>
  <c r="AZ68" i="16"/>
  <c r="AZ1848" i="16"/>
  <c r="AZ1156" i="16"/>
  <c r="AZ1581" i="16"/>
  <c r="AZ1982" i="16"/>
  <c r="AZ1560" i="16"/>
  <c r="AZ1580" i="16"/>
  <c r="AZ1741" i="16"/>
  <c r="AZ363" i="16"/>
  <c r="AZ1645" i="16"/>
  <c r="AZ1084" i="16"/>
  <c r="AZ207" i="16"/>
  <c r="AZ1967" i="16"/>
  <c r="AZ758" i="16"/>
  <c r="AZ902" i="16"/>
  <c r="AZ615" i="16"/>
  <c r="AZ144" i="16"/>
  <c r="AZ1009" i="16"/>
  <c r="AZ1629" i="16"/>
  <c r="AZ1470" i="16"/>
  <c r="AZ951" i="16"/>
  <c r="AZ96" i="16"/>
  <c r="AZ328" i="16"/>
  <c r="AZ54" i="16"/>
  <c r="AZ1133" i="16"/>
  <c r="AZ1997" i="16"/>
  <c r="AZ432" i="16"/>
  <c r="AZ1814" i="16"/>
  <c r="AZ1811" i="16"/>
  <c r="AZ1870" i="16"/>
  <c r="AZ899" i="16"/>
  <c r="AZ319" i="16"/>
  <c r="AZ1686" i="16"/>
  <c r="AZ1058" i="16"/>
  <c r="AZ1115" i="16"/>
  <c r="AZ1906" i="16"/>
  <c r="AZ449" i="16"/>
  <c r="AZ126" i="16"/>
  <c r="AZ1713" i="16"/>
  <c r="AZ446" i="16"/>
  <c r="AZ558" i="16"/>
  <c r="AZ433" i="16"/>
  <c r="AZ1995" i="16"/>
  <c r="AZ213" i="16"/>
  <c r="AZ498" i="16"/>
  <c r="AZ749" i="16"/>
  <c r="AZ109" i="16"/>
  <c r="AZ667" i="16"/>
  <c r="AZ1898" i="16"/>
  <c r="AZ687" i="16"/>
  <c r="AZ71" i="16"/>
  <c r="AZ1237" i="16"/>
  <c r="AZ1513" i="16"/>
  <c r="AZ479" i="16"/>
  <c r="AZ1785" i="16"/>
  <c r="AZ651" i="16"/>
  <c r="AZ1459" i="16"/>
  <c r="AZ1399" i="16"/>
  <c r="AZ1763" i="16"/>
  <c r="AZ590" i="16"/>
  <c r="AZ1756" i="16"/>
  <c r="AZ1788" i="16"/>
  <c r="AZ212" i="16"/>
  <c r="AZ706" i="16"/>
  <c r="AZ546" i="16"/>
  <c r="AZ503" i="16"/>
  <c r="AZ872" i="16"/>
  <c r="AZ295" i="16"/>
  <c r="AZ447" i="16"/>
  <c r="AZ1946" i="16"/>
  <c r="AZ1493" i="16"/>
  <c r="AZ399" i="16"/>
  <c r="AZ1939" i="16"/>
  <c r="AZ1902" i="16"/>
  <c r="AZ918" i="16"/>
  <c r="AZ886" i="16"/>
  <c r="AZ1036" i="16"/>
  <c r="AZ1096" i="16"/>
  <c r="AZ121" i="16"/>
  <c r="AZ367" i="16"/>
  <c r="AZ830" i="16"/>
  <c r="AZ1467" i="16"/>
  <c r="AZ331" i="16"/>
  <c r="AZ1272" i="16"/>
  <c r="AZ415" i="16"/>
  <c r="AZ1812" i="16"/>
  <c r="AZ278" i="16"/>
  <c r="AZ1030" i="16"/>
  <c r="AZ953" i="16"/>
  <c r="AZ1194" i="16"/>
  <c r="AZ312" i="16"/>
  <c r="AZ165" i="16"/>
  <c r="AZ1552" i="16"/>
  <c r="AZ1474" i="16"/>
  <c r="AZ1932" i="16"/>
  <c r="AZ1938" i="16"/>
  <c r="AZ1356" i="16"/>
  <c r="AZ591" i="16"/>
  <c r="AZ103" i="16"/>
  <c r="AZ587" i="16"/>
  <c r="AZ246" i="16"/>
  <c r="AZ1669" i="16"/>
  <c r="AZ317" i="16"/>
  <c r="AZ1037" i="16"/>
  <c r="AZ1186" i="16"/>
  <c r="AZ1113" i="16"/>
  <c r="AZ607" i="16"/>
  <c r="AZ101" i="16"/>
  <c r="AZ532" i="16"/>
  <c r="AZ1105" i="16"/>
  <c r="AZ1441" i="16"/>
  <c r="AZ1085" i="16"/>
  <c r="AZ1487" i="16"/>
  <c r="AZ1101" i="16"/>
  <c r="AZ380" i="16"/>
  <c r="AZ1127" i="16"/>
  <c r="AZ1204" i="16"/>
  <c r="AZ1790" i="16"/>
  <c r="AZ912" i="16"/>
  <c r="AZ164" i="16"/>
  <c r="AZ1855" i="16"/>
  <c r="AZ1453" i="16"/>
  <c r="AZ1672" i="16"/>
  <c r="AZ805" i="16"/>
  <c r="AZ233" i="16"/>
  <c r="AZ1596" i="16"/>
  <c r="AZ386" i="16"/>
  <c r="AZ1187" i="16"/>
  <c r="AZ1048" i="16"/>
  <c r="AZ221" i="16"/>
  <c r="AZ684" i="16"/>
  <c r="AZ175" i="16"/>
  <c r="AZ958" i="16"/>
  <c r="AZ235" i="16"/>
  <c r="AZ1744" i="16"/>
  <c r="AZ1736" i="16"/>
  <c r="AZ276" i="16"/>
  <c r="AZ1782" i="16"/>
  <c r="AZ1224" i="16"/>
  <c r="AZ1569" i="16"/>
  <c r="AZ371" i="16"/>
  <c r="AZ1128" i="16"/>
  <c r="AZ1667" i="16"/>
  <c r="AZ592" i="16"/>
  <c r="AZ1023" i="16"/>
  <c r="AZ1506" i="16"/>
  <c r="AZ986" i="16"/>
  <c r="AZ443" i="16"/>
  <c r="AZ572" i="16"/>
  <c r="AZ1028" i="16"/>
  <c r="AZ1837" i="16"/>
  <c r="AZ693" i="16"/>
  <c r="AZ156" i="16"/>
  <c r="AZ1925" i="16"/>
  <c r="AZ1595" i="16"/>
  <c r="AZ1071" i="16"/>
  <c r="AZ991" i="16"/>
  <c r="AZ1125" i="16"/>
  <c r="AZ359" i="16"/>
  <c r="AZ973" i="16"/>
  <c r="AZ307" i="16"/>
  <c r="AZ533" i="16"/>
  <c r="AZ296" i="16"/>
  <c r="AZ151" i="16"/>
  <c r="AZ353" i="16"/>
  <c r="AZ259" i="16"/>
  <c r="AZ1121" i="16"/>
  <c r="AZ1900" i="16"/>
  <c r="AZ529" i="16"/>
  <c r="AZ707" i="16"/>
  <c r="AZ885" i="16"/>
  <c r="AZ1222" i="16"/>
  <c r="AZ1810" i="16"/>
  <c r="AZ1337" i="16"/>
  <c r="AZ1289" i="16"/>
  <c r="AZ1469" i="16"/>
  <c r="AZ932" i="16"/>
  <c r="AZ94" i="16"/>
  <c r="AZ911" i="16"/>
  <c r="AZ340" i="16"/>
  <c r="AZ981" i="16"/>
  <c r="AZ743" i="16"/>
  <c r="AZ1841" i="16"/>
  <c r="AZ37" i="16"/>
  <c r="AZ1000" i="16"/>
  <c r="AZ242" i="16"/>
  <c r="AZ2003" i="16"/>
  <c r="AZ78" i="16"/>
  <c r="AZ155" i="16"/>
  <c r="AZ1702" i="16"/>
  <c r="AZ1903" i="16"/>
  <c r="AZ683" i="16"/>
  <c r="AZ1858" i="16"/>
  <c r="AZ969" i="16"/>
  <c r="AZ600" i="16"/>
  <c r="AZ1495" i="16"/>
  <c r="AZ1896" i="16"/>
  <c r="AZ745" i="16"/>
  <c r="AZ1107" i="16"/>
  <c r="AZ1697" i="16"/>
  <c r="AZ523" i="16"/>
  <c r="AZ1240" i="16"/>
  <c r="AZ1098" i="16"/>
  <c r="AZ1825" i="16"/>
  <c r="AZ1175" i="16"/>
  <c r="AZ562" i="16"/>
  <c r="AZ1295" i="16"/>
  <c r="AZ677" i="16"/>
  <c r="AZ1403" i="16"/>
  <c r="AZ1046" i="16"/>
  <c r="AZ657" i="16"/>
  <c r="AZ614" i="16"/>
  <c r="AZ1445" i="16"/>
  <c r="AZ668" i="16"/>
  <c r="AZ1338" i="16"/>
  <c r="AZ452" i="16"/>
  <c r="AZ843" i="16"/>
  <c r="AZ1856" i="16"/>
  <c r="AZ1371" i="16"/>
  <c r="AZ750" i="16"/>
  <c r="AZ140" i="16"/>
  <c r="AZ215" i="16"/>
  <c r="AZ1342" i="16"/>
  <c r="AZ1768" i="16"/>
  <c r="AZ206" i="16"/>
  <c r="AZ1522" i="16"/>
  <c r="AZ796" i="16"/>
  <c r="AZ893" i="16"/>
  <c r="AZ1765" i="16"/>
  <c r="AZ504" i="16"/>
  <c r="AZ287" i="16"/>
  <c r="AZ390" i="16"/>
  <c r="AZ1627" i="16"/>
  <c r="AZ1978" i="16"/>
  <c r="AZ1913" i="16"/>
  <c r="AZ1831" i="16"/>
  <c r="AZ554" i="16"/>
  <c r="AZ1320" i="16"/>
  <c r="AZ1008" i="16"/>
  <c r="AZ643" i="16"/>
  <c r="AZ1311" i="16"/>
  <c r="AZ1733" i="16"/>
  <c r="AZ833" i="16"/>
  <c r="AZ629" i="16"/>
  <c r="AZ434" i="16"/>
  <c r="AZ1413" i="16"/>
  <c r="AZ956" i="16"/>
  <c r="AZ1796" i="16"/>
  <c r="AZ201" i="16"/>
  <c r="AZ1129" i="16"/>
  <c r="AZ198" i="16"/>
  <c r="AZ1303" i="16"/>
  <c r="AZ1576" i="16"/>
  <c r="AZ1605" i="16"/>
  <c r="AZ1731" i="16"/>
  <c r="AZ188" i="16"/>
  <c r="AZ1779" i="16"/>
  <c r="AZ1021" i="16"/>
  <c r="AZ879" i="16"/>
  <c r="AZ747" i="16"/>
  <c r="AZ91" i="16"/>
  <c r="AZ1325" i="16"/>
  <c r="AZ606" i="16"/>
  <c r="AZ1809" i="16"/>
  <c r="AZ1261" i="16"/>
  <c r="AZ1196" i="16"/>
  <c r="AZ682" i="16"/>
  <c r="AZ18" i="16"/>
  <c r="AZ1225" i="16"/>
  <c r="AZ1069" i="16"/>
  <c r="AZ74" i="16"/>
  <c r="AZ224" i="16"/>
  <c r="AZ692" i="16"/>
  <c r="AZ511" i="16"/>
  <c r="AZ410" i="16"/>
  <c r="AZ1926" i="16"/>
  <c r="AZ530" i="16"/>
  <c r="AZ640" i="16"/>
  <c r="AZ509" i="16"/>
  <c r="AZ765" i="16"/>
  <c r="AZ874" i="16"/>
  <c r="AZ957" i="16"/>
  <c r="AZ797" i="16"/>
  <c r="AZ105" i="16"/>
  <c r="AZ778" i="16"/>
  <c r="AZ1710" i="16"/>
  <c r="AZ631" i="16"/>
  <c r="AZ1188" i="16"/>
  <c r="AZ1895" i="16"/>
  <c r="AZ1214" i="16"/>
  <c r="AZ1547" i="16"/>
  <c r="AZ589" i="16"/>
  <c r="AZ176" i="16"/>
  <c r="AZ1984" i="16"/>
  <c r="AZ387" i="16"/>
  <c r="AZ1308" i="16"/>
  <c r="AZ1696" i="16"/>
  <c r="AZ467" i="16"/>
  <c r="AZ272" i="16"/>
  <c r="AZ167" i="16"/>
  <c r="AZ133" i="16"/>
  <c r="AZ1070" i="16"/>
  <c r="AZ1924" i="16"/>
  <c r="AZ851" i="16"/>
  <c r="AZ428" i="16"/>
  <c r="AZ719" i="16"/>
  <c r="AZ60" i="16"/>
  <c r="AZ1863" i="16"/>
  <c r="AZ570" i="16"/>
  <c r="AZ875" i="16"/>
  <c r="AZ679" i="16"/>
  <c r="AZ1680" i="16"/>
  <c r="AZ637" i="16"/>
  <c r="AZ1977" i="16"/>
  <c r="AZ685" i="16"/>
  <c r="AZ1078" i="16"/>
  <c r="AZ1883" i="16"/>
  <c r="AZ1664" i="16"/>
  <c r="AZ84" i="16"/>
  <c r="AZ948" i="16"/>
  <c r="AZ355" i="16"/>
  <c r="AZ431" i="16"/>
  <c r="AZ1109" i="16"/>
  <c r="AZ1650" i="16"/>
  <c r="AZ204" i="16"/>
  <c r="AZ1079" i="16"/>
  <c r="AZ1824" i="16"/>
  <c r="AZ343" i="16"/>
  <c r="AZ1842" i="16"/>
  <c r="AZ1229" i="16"/>
  <c r="AZ1750" i="16"/>
  <c r="AZ154" i="16"/>
  <c r="AZ374" i="16"/>
  <c r="AZ184" i="16"/>
  <c r="AZ28" i="16"/>
  <c r="AZ755" i="16"/>
  <c r="AZ1429" i="16"/>
  <c r="AZ1270" i="16"/>
  <c r="AZ406" i="16"/>
  <c r="AZ1404" i="16"/>
  <c r="AZ450" i="16"/>
  <c r="AZ108" i="16"/>
  <c r="AZ1894" i="16"/>
  <c r="AZ377" i="16"/>
  <c r="AZ81" i="16"/>
  <c r="AZ279" i="16"/>
  <c r="AZ560" i="16"/>
  <c r="AZ1873" i="16"/>
  <c r="AZ867" i="16"/>
  <c r="AZ1940" i="16"/>
  <c r="AZ1076" i="16"/>
  <c r="AZ180" i="16"/>
  <c r="AZ1872" i="16"/>
  <c r="AZ1327" i="16"/>
  <c r="AZ14" i="16"/>
  <c r="AZ1515" i="16"/>
  <c r="AZ116" i="16"/>
  <c r="AZ202" i="16"/>
  <c r="AZ730" i="16"/>
  <c r="AZ53" i="16"/>
  <c r="AZ157" i="16"/>
  <c r="AZ341" i="16"/>
  <c r="AZ1148" i="16"/>
  <c r="AZ1644" i="16"/>
  <c r="AZ937" i="16"/>
  <c r="AZ1606" i="16"/>
  <c r="AZ1020" i="16"/>
  <c r="AZ366" i="16"/>
  <c r="AZ1623" i="16"/>
  <c r="AZ419" i="16"/>
  <c r="AZ1157" i="16"/>
  <c r="AZ136" i="16"/>
  <c r="AZ119" i="16"/>
  <c r="AZ1350" i="16"/>
  <c r="AZ257" i="16"/>
  <c r="AZ1476" i="16"/>
  <c r="AZ822" i="16"/>
  <c r="AZ1494" i="16"/>
  <c r="AZ1252" i="16"/>
  <c r="AZ1609" i="16"/>
  <c r="AZ1520" i="16"/>
  <c r="AZ425" i="16"/>
  <c r="AZ263" i="16"/>
  <c r="AZ1480" i="16"/>
  <c r="AZ1481" i="16"/>
  <c r="AZ243" i="16"/>
  <c r="AZ120" i="16"/>
  <c r="AZ1425" i="16"/>
  <c r="AZ1957" i="16"/>
  <c r="AZ1360" i="16"/>
  <c r="AZ658" i="16"/>
  <c r="AZ1599" i="16"/>
  <c r="AZ1491" i="16"/>
  <c r="AZ883" i="16"/>
  <c r="AZ299" i="16"/>
  <c r="AZ929" i="16"/>
  <c r="AZ665" i="16"/>
  <c r="AZ793" i="16"/>
  <c r="AZ372" i="16"/>
  <c r="AZ1131" i="16"/>
  <c r="AZ58" i="16"/>
  <c r="AZ149" i="16"/>
  <c r="AZ1959" i="16"/>
  <c r="AZ1685" i="16"/>
  <c r="AZ868" i="16"/>
  <c r="AZ811" i="16"/>
  <c r="AZ337" i="16"/>
  <c r="AZ1604" i="16"/>
  <c r="AZ1031" i="16"/>
  <c r="AZ838" i="16"/>
  <c r="AZ930" i="16"/>
  <c r="AZ418" i="16"/>
  <c r="AZ460" i="16"/>
  <c r="AZ1255" i="16"/>
  <c r="AZ710" i="16"/>
  <c r="AZ664" i="16"/>
  <c r="AZ499" i="16"/>
  <c r="AZ44" i="16"/>
  <c r="AZ735" i="16"/>
  <c r="AZ650" i="16"/>
  <c r="AZ1600" i="16"/>
  <c r="AZ1597" i="16"/>
  <c r="AZ249" i="16"/>
  <c r="AZ724" i="16"/>
  <c r="AZ49" i="16"/>
  <c r="AZ234" i="16"/>
  <c r="AZ2001" i="16"/>
  <c r="AZ787" i="16"/>
  <c r="AZ1374" i="16"/>
  <c r="AZ1528" i="16"/>
  <c r="AZ907" i="16"/>
  <c r="AZ271" i="16"/>
  <c r="AZ1677" i="16"/>
  <c r="AZ1917" i="16"/>
  <c r="AZ666" i="16"/>
  <c r="AZ309" i="16"/>
  <c r="AZ855" i="16"/>
  <c r="K49" i="10" l="1"/>
  <c r="V39" i="16"/>
  <c r="V40" i="16"/>
  <c r="J32" i="16" l="1"/>
  <c r="J33" i="16" l="1"/>
  <c r="J34" i="16"/>
  <c r="R39" i="16"/>
  <c r="AD39" i="16" s="1"/>
  <c r="D32" i="16"/>
  <c r="G32" i="16"/>
  <c r="R40" i="16"/>
  <c r="L32" i="16"/>
  <c r="T39" i="16" l="1"/>
  <c r="AF39" i="16" s="1"/>
  <c r="S40" i="16"/>
  <c r="D34" i="16"/>
  <c r="T40" i="16"/>
  <c r="L34" i="16"/>
  <c r="G34" i="16"/>
  <c r="D33" i="16"/>
  <c r="G33" i="16"/>
  <c r="L33" i="16"/>
  <c r="S39" i="16"/>
  <c r="AE39" i="16" s="1"/>
  <c r="O27" i="16" l="1"/>
  <c r="L12" i="16" l="1"/>
  <c r="L14" i="16" s="1"/>
  <c r="X40" i="16" l="1"/>
  <c r="AD40" i="16" s="1"/>
  <c r="L48" i="16"/>
  <c r="Y40" i="16" l="1"/>
  <c r="AE40" i="16" s="1"/>
  <c r="H39" i="16"/>
  <c r="M48" i="16"/>
  <c r="N48" i="16"/>
  <c r="Z40" i="16"/>
  <c r="AF40" i="16" s="1"/>
  <c r="J39" i="16" l="1"/>
  <c r="I39" i="16"/>
  <c r="BP48" i="16"/>
  <c r="H40" i="16"/>
  <c r="AJ39" i="16"/>
  <c r="AK39" i="16" l="1"/>
  <c r="I40" i="16"/>
  <c r="AK40" i="16" s="1"/>
  <c r="AJ40" i="16"/>
  <c r="K48" i="16"/>
  <c r="AL39" i="16"/>
  <c r="BP49" i="16"/>
  <c r="J40" i="16"/>
  <c r="O48" i="16" l="1"/>
  <c r="AL40" i="16"/>
  <c r="C52" i="10" l="1"/>
  <c r="F52" i="10" s="1"/>
  <c r="C51" i="10"/>
  <c r="F51" i="10" s="1"/>
  <c r="C47" i="10" l="1"/>
  <c r="C46" i="10"/>
  <c r="C45" i="10"/>
  <c r="C48" i="10" l="1"/>
  <c r="C50" i="10" l="1"/>
  <c r="C49" i="10" l="1"/>
</calcChain>
</file>

<file path=xl/sharedStrings.xml><?xml version="1.0" encoding="utf-8"?>
<sst xmlns="http://schemas.openxmlformats.org/spreadsheetml/2006/main" count="396" uniqueCount="252">
  <si>
    <t>м3</t>
  </si>
  <si>
    <t>м-3</t>
  </si>
  <si>
    <t>г</t>
  </si>
  <si>
    <t>м2</t>
  </si>
  <si>
    <t>г/м2</t>
  </si>
  <si>
    <r>
      <t>ζ</t>
    </r>
    <r>
      <rPr>
        <vertAlign val="subscript"/>
        <sz val="12"/>
        <rFont val="Times New Roman"/>
        <family val="1"/>
        <charset val="204"/>
      </rPr>
      <t>тракт</t>
    </r>
    <r>
      <rPr>
        <sz val="12"/>
        <rFont val="Times New Roman"/>
        <family val="1"/>
        <charset val="204"/>
      </rPr>
      <t xml:space="preserve"> =</t>
    </r>
  </si>
  <si>
    <t>Па</t>
  </si>
  <si>
    <t>=</t>
  </si>
  <si>
    <t>м3 Па/с</t>
  </si>
  <si>
    <r>
      <t>F</t>
    </r>
    <r>
      <rPr>
        <vertAlign val="subscript"/>
        <sz val="12"/>
        <rFont val="Times New Roman"/>
        <family val="1"/>
        <charset val="204"/>
      </rPr>
      <t>CX</t>
    </r>
    <r>
      <rPr>
        <sz val="12"/>
        <rFont val="Times New Roman"/>
        <family val="1"/>
        <charset val="204"/>
      </rPr>
      <t>(E</t>
    </r>
    <r>
      <rPr>
        <vertAlign val="subscript"/>
        <sz val="12"/>
        <rFont val="Times New Roman"/>
        <family val="1"/>
        <charset val="204"/>
      </rPr>
      <t>NBI</t>
    </r>
    <r>
      <rPr>
        <sz val="12"/>
        <rFont val="Times New Roman"/>
        <family val="1"/>
        <charset val="204"/>
      </rPr>
      <t xml:space="preserve">) = </t>
    </r>
  </si>
  <si>
    <t>шт/с</t>
  </si>
  <si>
    <t>%</t>
  </si>
  <si>
    <t>м3 Па</t>
  </si>
  <si>
    <t>штук</t>
  </si>
  <si>
    <r>
      <t xml:space="preserve">мощность NBI </t>
    </r>
    <r>
      <rPr>
        <b/>
        <sz val="12"/>
        <color indexed="8"/>
        <rFont val="Times New Roman"/>
        <family val="1"/>
        <charset val="204"/>
      </rPr>
      <t>Pnbi</t>
    </r>
  </si>
  <si>
    <t>расстояние от инжектора</t>
  </si>
  <si>
    <t>м</t>
  </si>
  <si>
    <t>≡</t>
  </si>
  <si>
    <t>секунд</t>
  </si>
  <si>
    <t>часов</t>
  </si>
  <si>
    <t>шт</t>
  </si>
  <si>
    <t>переработки сверхтяжеловодных отходов</t>
  </si>
  <si>
    <t>установка разделения изотопов водорода</t>
  </si>
  <si>
    <t>установка каталитического разложения химических соединений водорода</t>
  </si>
  <si>
    <t>Плотность (при н. у.)</t>
  </si>
  <si>
    <t>кг</t>
  </si>
  <si>
    <t>MВт</t>
  </si>
  <si>
    <t>day</t>
  </si>
  <si>
    <t>days</t>
  </si>
  <si>
    <t>мсек</t>
  </si>
  <si>
    <t>МВт</t>
  </si>
  <si>
    <t>кэВ</t>
  </si>
  <si>
    <t>г/см³</t>
  </si>
  <si>
    <t xml:space="preserve">макс количество трития в одном месте </t>
  </si>
  <si>
    <t>D2</t>
  </si>
  <si>
    <t>T2</t>
  </si>
  <si>
    <t>грамм</t>
  </si>
  <si>
    <t>количество инжекторов нейтральных частиц</t>
  </si>
  <si>
    <r>
      <t xml:space="preserve">Уравнения описывают инвентаризацию трития для бланкета </t>
    </r>
    <r>
      <rPr>
        <sz val="12"/>
        <color indexed="10"/>
        <rFont val="Times New Roman"/>
        <family val="1"/>
        <charset val="204"/>
      </rPr>
      <t>I</t>
    </r>
    <r>
      <rPr>
        <vertAlign val="subscript"/>
        <sz val="12"/>
        <color indexed="10"/>
        <rFont val="Times New Roman"/>
        <family val="1"/>
        <charset val="204"/>
      </rPr>
      <t>1</t>
    </r>
    <r>
      <rPr>
        <sz val="12"/>
        <color indexed="8"/>
        <rFont val="Times New Roman"/>
        <family val="1"/>
        <charset val="204"/>
      </rPr>
      <t xml:space="preserve"> система обработки I</t>
    </r>
    <r>
      <rPr>
        <vertAlign val="subscript"/>
        <sz val="12"/>
        <color indexed="8"/>
        <rFont val="Times New Roman"/>
        <family val="1"/>
        <charset val="204"/>
      </rPr>
      <t>2</t>
    </r>
    <r>
      <rPr>
        <sz val="12"/>
        <color indexed="8"/>
        <rFont val="Times New Roman"/>
        <family val="1"/>
        <charset val="204"/>
      </rPr>
      <t>, и хранение защитной I</t>
    </r>
    <r>
      <rPr>
        <vertAlign val="subscript"/>
        <sz val="12"/>
        <color indexed="8"/>
        <rFont val="Times New Roman"/>
        <family val="1"/>
        <charset val="204"/>
      </rPr>
      <t>3</t>
    </r>
    <r>
      <rPr>
        <sz val="12"/>
        <color indexed="8"/>
        <rFont val="Times New Roman"/>
        <family val="1"/>
        <charset val="204"/>
      </rPr>
      <t xml:space="preserve">. </t>
    </r>
  </si>
  <si>
    <r>
      <t xml:space="preserve">Tritium Inventory Model Parameters </t>
    </r>
    <r>
      <rPr>
        <sz val="12"/>
        <color indexed="10"/>
        <rFont val="Times New Roman"/>
        <family val="1"/>
        <charset val="204"/>
      </rPr>
      <t>Т скорость горения в плазме</t>
    </r>
  </si>
  <si>
    <t xml:space="preserve">L </t>
  </si>
  <si>
    <r>
      <t xml:space="preserve">TBR </t>
    </r>
    <r>
      <rPr>
        <vertAlign val="superscript"/>
        <sz val="12"/>
        <rFont val="Times New Roman"/>
        <family val="1"/>
        <charset val="204"/>
      </rPr>
      <t>a</t>
    </r>
    <r>
      <rPr>
        <sz val="12"/>
        <rFont val="Times New Roman"/>
        <family val="1"/>
        <charset val="204"/>
      </rPr>
      <t xml:space="preserve"> </t>
    </r>
  </si>
  <si>
    <t xml:space="preserve">T1 </t>
  </si>
  <si>
    <t xml:space="preserve">T2 </t>
  </si>
  <si>
    <t xml:space="preserve">e </t>
  </si>
  <si>
    <t xml:space="preserve">l </t>
  </si>
  <si>
    <r>
      <t xml:space="preserve">T decay constant </t>
    </r>
    <r>
      <rPr>
        <sz val="12"/>
        <color indexed="10"/>
        <rFont val="Times New Roman"/>
        <family val="1"/>
        <charset val="204"/>
      </rPr>
      <t xml:space="preserve">постоянная Т распада </t>
    </r>
  </si>
  <si>
    <t xml:space="preserve">f </t>
  </si>
  <si>
    <t xml:space="preserve">b </t>
  </si>
  <si>
    <r>
      <t>I</t>
    </r>
    <r>
      <rPr>
        <vertAlign val="sub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</t>
    </r>
  </si>
  <si>
    <r>
      <t>I</t>
    </r>
    <r>
      <rPr>
        <vertAlign val="sub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 xml:space="preserve"> </t>
    </r>
  </si>
  <si>
    <r>
      <t>I</t>
    </r>
    <r>
      <rPr>
        <vertAlign val="subscript"/>
        <sz val="12"/>
        <rFont val="Times New Roman"/>
        <family val="1"/>
        <charset val="204"/>
      </rPr>
      <t>0</t>
    </r>
    <r>
      <rPr>
        <sz val="12"/>
        <rFont val="Times New Roman"/>
        <family val="1"/>
        <charset val="204"/>
      </rPr>
      <t xml:space="preserve"> </t>
    </r>
  </si>
  <si>
    <r>
      <t>I</t>
    </r>
    <r>
      <rPr>
        <vertAlign val="subscript"/>
        <sz val="12"/>
        <rFont val="Times New Roman"/>
        <family val="1"/>
        <charset val="204"/>
      </rPr>
      <t>min</t>
    </r>
    <r>
      <rPr>
        <sz val="12"/>
        <rFont val="Times New Roman"/>
        <family val="1"/>
        <charset val="204"/>
      </rPr>
      <t xml:space="preserve"> </t>
    </r>
  </si>
  <si>
    <r>
      <t>I</t>
    </r>
    <r>
      <rPr>
        <vertAlign val="sub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 xml:space="preserve"> (1 year)</t>
    </r>
  </si>
  <si>
    <r>
      <t xml:space="preserve"> T inventory in storagec after 1 year Т</t>
    </r>
    <r>
      <rPr>
        <sz val="12"/>
        <color indexed="10"/>
        <rFont val="Times New Roman"/>
        <family val="1"/>
        <charset val="204"/>
      </rPr>
      <t xml:space="preserve"> инвентаризации на складе </t>
    </r>
  </si>
  <si>
    <t>Parameter</t>
  </si>
  <si>
    <t xml:space="preserve"> Description</t>
  </si>
  <si>
    <t xml:space="preserve"> Value</t>
  </si>
  <si>
    <t>г/c</t>
  </si>
  <si>
    <t>штук/c</t>
  </si>
  <si>
    <t>м3 Па/c</t>
  </si>
  <si>
    <t>г через год</t>
  </si>
  <si>
    <t>с учетом выгорания и распада</t>
  </si>
  <si>
    <r>
      <t>1.7841*10</t>
    </r>
    <r>
      <rPr>
        <vertAlign val="superscript"/>
        <sz val="12"/>
        <rFont val="Times New Roman"/>
        <family val="1"/>
        <charset val="204"/>
      </rPr>
      <t>-9</t>
    </r>
    <r>
      <rPr>
        <sz val="12"/>
        <rFont val="Times New Roman"/>
        <family val="1"/>
        <charset val="204"/>
      </rPr>
      <t xml:space="preserve"> </t>
    </r>
  </si>
  <si>
    <t>s-1</t>
  </si>
  <si>
    <t>наработка в бланкете:</t>
  </si>
  <si>
    <t>кг/год</t>
  </si>
  <si>
    <t>темп наработки</t>
  </si>
  <si>
    <t>бланкет</t>
  </si>
  <si>
    <t>сепарация и пр</t>
  </si>
  <si>
    <t>начальная загрузка</t>
  </si>
  <si>
    <t>суммарное колич</t>
  </si>
  <si>
    <t>processing inv</t>
  </si>
  <si>
    <t>startup inventory</t>
  </si>
  <si>
    <t>total inventory</t>
  </si>
  <si>
    <t>breeding</t>
  </si>
  <si>
    <t>установка</t>
  </si>
  <si>
    <t>TBRL</t>
  </si>
  <si>
    <t>флюэнс нейтронов</t>
  </si>
  <si>
    <t>Sblanket/Swall</t>
  </si>
  <si>
    <t>мм</t>
  </si>
  <si>
    <t>г/год</t>
  </si>
  <si>
    <t>дни</t>
  </si>
  <si>
    <t>года</t>
  </si>
  <si>
    <t>дней</t>
  </si>
  <si>
    <t>I 1-Lithium Blanket</t>
  </si>
  <si>
    <t>I 2-T Processing &amp; Separation</t>
  </si>
  <si>
    <t>I 3-T Storage</t>
  </si>
  <si>
    <t>для нас =)</t>
  </si>
  <si>
    <t>результат!</t>
  </si>
  <si>
    <t>ПОДОБРАНО ЭКСПЕРИМЕНТАЛЬНО!</t>
  </si>
  <si>
    <t>ЧТОБЫ РЕШЕНИЕ НЕ БЫЛО &lt; 0 !!!</t>
  </si>
  <si>
    <t xml:space="preserve">дней </t>
  </si>
  <si>
    <t>// для Ве</t>
  </si>
  <si>
    <t>концентрация трития в металле стенки nТ=</t>
  </si>
  <si>
    <t xml:space="preserve">останется с учетом выгорания </t>
  </si>
  <si>
    <t>c</t>
  </si>
  <si>
    <t>time</t>
  </si>
  <si>
    <t>I1</t>
  </si>
  <si>
    <t>I2</t>
  </si>
  <si>
    <t>Total I</t>
  </si>
  <si>
    <t>years</t>
  </si>
  <si>
    <t>per year</t>
  </si>
  <si>
    <t>a</t>
  </si>
  <si>
    <t>b</t>
  </si>
  <si>
    <t>d</t>
  </si>
  <si>
    <t>I0</t>
  </si>
  <si>
    <t>lambda</t>
  </si>
  <si>
    <t>Np dot</t>
  </si>
  <si>
    <t>massp rate</t>
  </si>
  <si>
    <t>kg/yr</t>
  </si>
  <si>
    <t>e</t>
  </si>
  <si>
    <t>f</t>
  </si>
  <si>
    <t>s-1 -&gt; кг/с</t>
  </si>
  <si>
    <t>// plasma ?!</t>
  </si>
  <si>
    <t>// TBR, Np dot</t>
  </si>
  <si>
    <t xml:space="preserve">N (dot) </t>
  </si>
  <si>
    <t>// из статьи Stacey</t>
  </si>
  <si>
    <t xml:space="preserve">Запасы трития в системах бланкета, обработки, и хранения в течение 1 года после запуска. </t>
  </si>
  <si>
    <r>
      <t xml:space="preserve">(excluding minimum inventory </t>
    </r>
    <r>
      <rPr>
        <sz val="12"/>
        <color indexed="10"/>
        <rFont val="Times New Roman"/>
        <family val="1"/>
        <charset val="204"/>
      </rPr>
      <t>без учета содержания в стартовом геттере</t>
    </r>
    <r>
      <rPr>
        <sz val="12"/>
        <color indexed="8"/>
        <rFont val="Times New Roman"/>
        <family val="1"/>
        <charset val="204"/>
      </rPr>
      <t xml:space="preserve">) </t>
    </r>
  </si>
  <si>
    <r>
      <t xml:space="preserve">Minimum inventory </t>
    </r>
    <r>
      <rPr>
        <sz val="12"/>
        <color indexed="10"/>
        <rFont val="Times New Roman"/>
        <family val="1"/>
        <charset val="204"/>
      </rPr>
      <t xml:space="preserve">содержание в стартовом геттере </t>
    </r>
  </si>
  <si>
    <r>
      <t xml:space="preserve">Required startup inventory </t>
    </r>
    <r>
      <rPr>
        <vertAlign val="superscript"/>
        <sz val="12"/>
        <rFont val="Times New Roman"/>
        <family val="1"/>
        <charset val="204"/>
      </rPr>
      <t>c</t>
    </r>
    <r>
      <rPr>
        <sz val="12"/>
        <rFont val="Times New Roman"/>
        <family val="1"/>
        <charset val="204"/>
      </rPr>
      <t xml:space="preserve"> </t>
    </r>
    <r>
      <rPr>
        <sz val="12"/>
        <color indexed="10"/>
        <rFont val="Times New Roman"/>
        <family val="1"/>
        <charset val="204"/>
      </rPr>
      <t>Необходимое для запуска количество Т</t>
    </r>
    <r>
      <rPr>
        <sz val="12"/>
        <rFont val="Times New Roman"/>
        <family val="1"/>
        <charset val="204"/>
      </rPr>
      <t/>
    </r>
  </si>
  <si>
    <r>
      <t xml:space="preserve">Residence time in blanket </t>
    </r>
    <r>
      <rPr>
        <vertAlign val="superscript"/>
        <sz val="12"/>
        <rFont val="Times New Roman"/>
        <family val="1"/>
        <charset val="204"/>
      </rPr>
      <t>b</t>
    </r>
    <r>
      <rPr>
        <sz val="12"/>
        <rFont val="Times New Roman"/>
        <family val="1"/>
        <charset val="204"/>
      </rPr>
      <t xml:space="preserve"> </t>
    </r>
    <r>
      <rPr>
        <sz val="12"/>
        <color indexed="10"/>
        <rFont val="Times New Roman"/>
        <family val="1"/>
        <charset val="204"/>
      </rPr>
      <t>Время пребывания в бланкете</t>
    </r>
  </si>
  <si>
    <r>
      <t xml:space="preserve">Nonradioactive loss in processing </t>
    </r>
    <r>
      <rPr>
        <vertAlign val="superscript"/>
        <sz val="12"/>
        <rFont val="Times New Roman"/>
        <family val="1"/>
        <charset val="204"/>
      </rPr>
      <t>b</t>
    </r>
    <r>
      <rPr>
        <sz val="12"/>
        <rFont val="Times New Roman"/>
        <family val="1"/>
        <charset val="204"/>
      </rPr>
      <t xml:space="preserve"> </t>
    </r>
    <r>
      <rPr>
        <sz val="12"/>
        <color indexed="10"/>
        <rFont val="Times New Roman"/>
        <family val="1"/>
        <charset val="204"/>
      </rPr>
      <t xml:space="preserve">Нерадиоактивные потери в обработке </t>
    </r>
  </si>
  <si>
    <r>
      <t xml:space="preserve">T leakage from blanket and other nonradioactive loss </t>
    </r>
    <r>
      <rPr>
        <vertAlign val="superscript"/>
        <sz val="12"/>
        <rFont val="Times New Roman"/>
        <family val="1"/>
        <charset val="204"/>
      </rPr>
      <t>b</t>
    </r>
    <r>
      <rPr>
        <sz val="12"/>
        <rFont val="Times New Roman"/>
        <family val="1"/>
        <charset val="204"/>
      </rPr>
      <t xml:space="preserve"> </t>
    </r>
    <r>
      <rPr>
        <sz val="12"/>
        <color indexed="10"/>
        <rFont val="Times New Roman"/>
        <family val="1"/>
        <charset val="204"/>
      </rPr>
      <t xml:space="preserve">Утечка Т в бланкете и другие нерадиоактивные потери </t>
    </r>
  </si>
  <si>
    <r>
      <t xml:space="preserve">Steady-state T inventory in processing </t>
    </r>
    <r>
      <rPr>
        <vertAlign val="superscript"/>
        <sz val="12"/>
        <rFont val="Times New Roman"/>
        <family val="1"/>
        <charset val="204"/>
      </rPr>
      <t>c</t>
    </r>
    <r>
      <rPr>
        <sz val="12"/>
        <rFont val="Times New Roman"/>
        <family val="1"/>
        <charset val="204"/>
      </rPr>
      <t xml:space="preserve"> </t>
    </r>
    <r>
      <rPr>
        <sz val="12"/>
        <color indexed="10"/>
        <rFont val="Times New Roman"/>
        <family val="1"/>
        <charset val="204"/>
      </rPr>
      <t xml:space="preserve">Стационарное накопление в обработке </t>
    </r>
  </si>
  <si>
    <r>
      <t xml:space="preserve">Steady-state T inventory in blanket </t>
    </r>
    <r>
      <rPr>
        <vertAlign val="superscript"/>
        <sz val="12"/>
        <rFont val="Times New Roman"/>
        <family val="1"/>
        <charset val="204"/>
      </rPr>
      <t>c</t>
    </r>
    <r>
      <rPr>
        <sz val="12"/>
        <rFont val="Times New Roman"/>
        <family val="1"/>
        <charset val="204"/>
      </rPr>
      <t xml:space="preserve"> </t>
    </r>
    <r>
      <rPr>
        <sz val="12"/>
        <color indexed="10"/>
        <rFont val="Times New Roman"/>
        <family val="1"/>
        <charset val="204"/>
      </rPr>
      <t>Стационарное накопление в бланкете</t>
    </r>
  </si>
  <si>
    <r>
      <t xml:space="preserve">Residence time in T processing </t>
    </r>
    <r>
      <rPr>
        <vertAlign val="superscript"/>
        <sz val="12"/>
        <rFont val="Times New Roman"/>
        <family val="1"/>
        <charset val="204"/>
      </rPr>
      <t>b</t>
    </r>
    <r>
      <rPr>
        <sz val="12"/>
        <rFont val="Times New Roman"/>
        <family val="1"/>
        <charset val="204"/>
      </rPr>
      <t xml:space="preserve"> </t>
    </r>
    <r>
      <rPr>
        <sz val="12"/>
        <color indexed="10"/>
        <rFont val="Times New Roman"/>
        <family val="1"/>
        <charset val="204"/>
      </rPr>
      <t xml:space="preserve">Время пребывания в обработке </t>
    </r>
  </si>
  <si>
    <r>
      <t xml:space="preserve">T burn fraction in plasma </t>
    </r>
    <r>
      <rPr>
        <vertAlign val="superscript"/>
        <sz val="12"/>
        <rFont val="Times New Roman"/>
        <family val="1"/>
        <charset val="204"/>
      </rPr>
      <t>b</t>
    </r>
    <r>
      <rPr>
        <sz val="12"/>
        <rFont val="Times New Roman"/>
        <family val="1"/>
        <charset val="204"/>
      </rPr>
      <t xml:space="preserve"> </t>
    </r>
    <r>
      <rPr>
        <sz val="12"/>
        <color indexed="10"/>
        <rFont val="Times New Roman"/>
        <family val="1"/>
        <charset val="204"/>
      </rPr>
      <t xml:space="preserve">часть Т сгорающего в плазме </t>
    </r>
  </si>
  <si>
    <t>// b, TBR</t>
  </si>
  <si>
    <t>// Т2</t>
  </si>
  <si>
    <t>// TBR, Np dot, Т2</t>
  </si>
  <si>
    <t>дня</t>
  </si>
  <si>
    <r>
      <t xml:space="preserve">T burn rate in plasma </t>
    </r>
    <r>
      <rPr>
        <vertAlign val="superscript"/>
        <sz val="12"/>
        <rFont val="Times New Roman"/>
        <family val="1"/>
        <charset val="204"/>
      </rPr>
      <t>a</t>
    </r>
    <r>
      <rPr>
        <sz val="12"/>
        <rFont val="Times New Roman"/>
        <family val="1"/>
        <charset val="204"/>
      </rPr>
      <t xml:space="preserve"> </t>
    </r>
    <r>
      <rPr>
        <sz val="12"/>
        <color indexed="10"/>
        <rFont val="Times New Roman"/>
        <family val="1"/>
        <charset val="204"/>
      </rPr>
      <t xml:space="preserve">скорость горения в плазме   </t>
    </r>
    <r>
      <rPr>
        <sz val="12"/>
        <color indexed="40"/>
        <rFont val="Times New Roman"/>
        <family val="1"/>
        <charset val="204"/>
      </rPr>
      <t>≡   флюенс нейтронов ?!</t>
    </r>
  </si>
  <si>
    <t>(остаток после года работы)</t>
  </si>
  <si>
    <t xml:space="preserve">      кг/с</t>
  </si>
  <si>
    <t>кг/день</t>
  </si>
  <si>
    <t>кг/2дня</t>
  </si>
  <si>
    <t>Np</t>
  </si>
  <si>
    <t>наработанное в бланкете</t>
  </si>
  <si>
    <t>Nb</t>
  </si>
  <si>
    <t>сгорающее в плазме</t>
  </si>
  <si>
    <t>// Stacey</t>
  </si>
  <si>
    <t xml:space="preserve">TBR </t>
  </si>
  <si>
    <t>получаем суммарный объем</t>
  </si>
  <si>
    <t>доля трития в топливной смеси</t>
  </si>
  <si>
    <t>Высота топливной части, м</t>
  </si>
  <si>
    <t>0.16/4.4/4.5</t>
  </si>
  <si>
    <t>элемента бланкета (д\ш\в), м</t>
  </si>
  <si>
    <t>Размеры расчетной модели</t>
  </si>
  <si>
    <t>Параметры бланкета  при использовании прямоугольных активных зон в конфигурации из 8 ТВС</t>
  </si>
  <si>
    <t>3.5(12 шт.)+1.5(6 шт.)</t>
  </si>
  <si>
    <t>что соответствует площади</t>
  </si>
  <si>
    <t>было</t>
  </si>
  <si>
    <t>ДЛЯ ТИН-ДЕМО</t>
  </si>
  <si>
    <t>доля потока, падающего на первую стенку, достигающая инжекторов NBI</t>
  </si>
  <si>
    <t>размеры патрубка (высота)</t>
  </si>
  <si>
    <t>(ширина)</t>
  </si>
  <si>
    <t>накопление в бланкете:</t>
  </si>
  <si>
    <t xml:space="preserve"> за время Т1</t>
  </si>
  <si>
    <t>накопление в системах обработки:</t>
  </si>
  <si>
    <t>и сепарации (за время Т2)</t>
  </si>
  <si>
    <t>что близко к значению TBR</t>
  </si>
  <si>
    <t>которе мы получили выше</t>
  </si>
  <si>
    <t>м3 и соответствующую площадь</t>
  </si>
  <si>
    <r>
      <t xml:space="preserve">Из расчетов, проводимых для трития во вкладке </t>
    </r>
    <r>
      <rPr>
        <b/>
        <i/>
        <u/>
        <sz val="12"/>
        <color rgb="FF00B050"/>
        <rFont val="Times New Roman"/>
        <family val="1"/>
        <charset val="204"/>
      </rPr>
      <t>баланс тритий</t>
    </r>
    <r>
      <rPr>
        <b/>
        <u/>
        <sz val="12"/>
        <color rgb="FF00B050"/>
        <rFont val="Times New Roman"/>
        <family val="1"/>
        <charset val="204"/>
      </rPr>
      <t xml:space="preserve"> следует:</t>
    </r>
  </si>
  <si>
    <t>накопление</t>
  </si>
  <si>
    <t>storage inventory</t>
  </si>
  <si>
    <t>- то, что лежит в стартовом геттере)</t>
  </si>
  <si>
    <t>(они отличаются на величину, необходимую для работы в течение</t>
  </si>
  <si>
    <t xml:space="preserve">                     считая элементы бланкета параллелепипедами за активными зонами с размерами, определяемими проходным скечением экваториального патрубка</t>
  </si>
  <si>
    <t xml:space="preserve">разнаца за счет процессов </t>
  </si>
  <si>
    <t>связанных с потерями в ТЦ и инжекторах</t>
  </si>
  <si>
    <t xml:space="preserve"> -  время удвоения запасов Т</t>
  </si>
  <si>
    <t>blanket inventory</t>
  </si>
  <si>
    <t>I3</t>
  </si>
  <si>
    <t>КГ</t>
  </si>
  <si>
    <t>в геттере</t>
  </si>
  <si>
    <t>(после года работы)</t>
  </si>
  <si>
    <t>// В SABR предполагается резерв для выключения системы обработки на 2 дня</t>
  </si>
  <si>
    <t>Динамическая модель изменения количества (накопления) трития в системах ТЦ</t>
  </si>
  <si>
    <t>Предложена в статье Stacey W. M. et al 2014 Resolution of fission and fusion technology integration issues, Nuclear technology vol. 187, 15-43</t>
  </si>
  <si>
    <t>Решена Theresa Wilks</t>
  </si>
  <si>
    <r>
      <t>Требование начальной инвентаризации в хранилище было определено тем ограничением чтобы начать термоядерную реакцию - чтобы I</t>
    </r>
    <r>
      <rPr>
        <vertAlign val="sub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&gt;0</t>
    </r>
  </si>
  <si>
    <t>Поток газа в нейтрализатор (для создания эффективной газовой мишени)</t>
  </si>
  <si>
    <t>стартовое значения</t>
  </si>
  <si>
    <t xml:space="preserve">удвоенное </t>
  </si>
  <si>
    <t>удвоение</t>
  </si>
  <si>
    <t>накопление в геттере</t>
  </si>
  <si>
    <t>накопление сепарация</t>
  </si>
  <si>
    <t>// Крылов</t>
  </si>
  <si>
    <t>// Ширнин</t>
  </si>
  <si>
    <t>// Мирнов</t>
  </si>
  <si>
    <t>k(pellet)HFS</t>
  </si>
  <si>
    <t>k(pellet)LFS</t>
  </si>
  <si>
    <t>(ИТОГО в ТЦ)</t>
  </si>
  <si>
    <t>(ВСЕГО в ТЦ)</t>
  </si>
  <si>
    <t>Плотности изотопов водорода в твердом состоянии:</t>
  </si>
  <si>
    <t>Н2</t>
  </si>
  <si>
    <t xml:space="preserve">Гц </t>
  </si>
  <si>
    <t>// флюенс нейтронов*(TBRL*Sblanket/Swall)</t>
  </si>
  <si>
    <t xml:space="preserve"> = TBR</t>
  </si>
  <si>
    <t>// флюенс нейтронов*TBR</t>
  </si>
  <si>
    <t>Enbi</t>
  </si>
  <si>
    <r>
      <t xml:space="preserve">объем </t>
    </r>
    <r>
      <rPr>
        <b/>
        <sz val="12"/>
        <color theme="1"/>
        <rFont val="Times New Roman"/>
        <family val="1"/>
        <charset val="204"/>
      </rPr>
      <t>вакуумной камеры</t>
    </r>
  </si>
  <si>
    <r>
      <t xml:space="preserve"> площадь стенок </t>
    </r>
    <r>
      <rPr>
        <b/>
        <sz val="12"/>
        <color theme="1"/>
        <rFont val="Times New Roman"/>
        <family val="1"/>
        <charset val="204"/>
      </rPr>
      <t>вакуумной камеры</t>
    </r>
    <r>
      <rPr>
        <sz val="12"/>
        <color theme="1"/>
        <rFont val="Times New Roman"/>
        <family val="1"/>
        <charset val="204"/>
      </rPr>
      <t xml:space="preserve"> S=</t>
    </r>
  </si>
  <si>
    <t>// (флюенс нейтронов/выгорание в плазме=термояд.мощность)*TBR</t>
  </si>
  <si>
    <t xml:space="preserve">поток DT, который может быть захвачен из вакуумной камеры Li </t>
  </si>
  <si>
    <t xml:space="preserve"> = выгорание*TBR</t>
  </si>
  <si>
    <t xml:space="preserve">мм3 </t>
  </si>
  <si>
    <t>минимально допустимая доля изотопа в пеллете</t>
  </si>
  <si>
    <t>объем дивертора</t>
  </si>
  <si>
    <t>доля примеси Ne</t>
  </si>
  <si>
    <r>
      <t xml:space="preserve">доля </t>
    </r>
    <r>
      <rPr>
        <b/>
        <sz val="12"/>
        <color rgb="FFFF0000"/>
        <rFont val="Times New Roman"/>
        <family val="1"/>
        <charset val="204"/>
      </rPr>
      <t>Не</t>
    </r>
    <r>
      <rPr>
        <sz val="12"/>
        <color rgb="FFFF0000"/>
        <rFont val="Times New Roman"/>
        <family val="1"/>
        <charset val="204"/>
      </rPr>
      <t xml:space="preserve"> в плазме</t>
    </r>
  </si>
  <si>
    <r>
      <t xml:space="preserve">доля </t>
    </r>
    <r>
      <rPr>
        <b/>
        <sz val="12"/>
        <color rgb="FFFF0000"/>
        <rFont val="Times New Roman"/>
        <family val="1"/>
        <charset val="204"/>
      </rPr>
      <t>протия</t>
    </r>
    <r>
      <rPr>
        <sz val="12"/>
        <color rgb="FFFF0000"/>
        <rFont val="Times New Roman"/>
        <family val="1"/>
        <charset val="204"/>
      </rPr>
      <t xml:space="preserve"> в плазме</t>
    </r>
  </si>
  <si>
    <t>// ITER</t>
  </si>
  <si>
    <t>количество пеллет-инжекторов:</t>
  </si>
  <si>
    <t>частота работы инжектора:</t>
  </si>
  <si>
    <t>размер топливной пеллеты (диаметр):</t>
  </si>
  <si>
    <t>время остановки тритийвоспроизводящего бланкета</t>
  </si>
  <si>
    <r>
      <t xml:space="preserve">Поток газа в источник ионов </t>
    </r>
    <r>
      <rPr>
        <b/>
        <sz val="12"/>
        <color theme="1"/>
        <rFont val="Times New Roman"/>
        <family val="1"/>
        <charset val="204"/>
      </rPr>
      <t>(одного инжектора)</t>
    </r>
  </si>
  <si>
    <t>Z_eff</t>
  </si>
  <si>
    <r>
      <t xml:space="preserve">объем </t>
    </r>
    <r>
      <rPr>
        <b/>
        <sz val="12"/>
        <color theme="1"/>
        <rFont val="Times New Roman"/>
        <family val="1"/>
        <charset val="204"/>
      </rPr>
      <t>CORE</t>
    </r>
  </si>
  <si>
    <r>
      <t xml:space="preserve">объем </t>
    </r>
    <r>
      <rPr>
        <b/>
        <sz val="12"/>
        <color theme="1"/>
        <rFont val="Times New Roman"/>
        <family val="1"/>
        <charset val="204"/>
      </rPr>
      <t>EDGE</t>
    </r>
  </si>
  <si>
    <r>
      <t xml:space="preserve"> площадь первой стенки S</t>
    </r>
    <r>
      <rPr>
        <sz val="8"/>
        <color theme="1"/>
        <rFont val="Times New Roman"/>
        <family val="1"/>
        <charset val="204"/>
      </rPr>
      <t>FW</t>
    </r>
    <r>
      <rPr>
        <sz val="12"/>
        <color theme="1"/>
        <rFont val="Times New Roman"/>
        <family val="1"/>
        <charset val="204"/>
      </rPr>
      <t>=</t>
    </r>
  </si>
  <si>
    <r>
      <t>объем камеры внутри первой стенки V</t>
    </r>
    <r>
      <rPr>
        <sz val="8"/>
        <color theme="1"/>
        <rFont val="Times New Roman"/>
        <family val="1"/>
        <charset val="204"/>
      </rPr>
      <t>FW=</t>
    </r>
  </si>
  <si>
    <r>
      <t xml:space="preserve">плотность плазмы (общая) </t>
    </r>
    <r>
      <rPr>
        <b/>
        <sz val="12"/>
        <color indexed="8"/>
        <rFont val="Times New Roman"/>
        <family val="1"/>
        <charset val="204"/>
      </rPr>
      <t>&lt;ne&gt;</t>
    </r>
    <r>
      <rPr>
        <sz val="12"/>
        <color indexed="8"/>
        <rFont val="Times New Roman"/>
        <family val="1"/>
        <charset val="204"/>
      </rPr>
      <t>=</t>
    </r>
  </si>
  <si>
    <r>
      <t xml:space="preserve">давление нейтралов в диверторе </t>
    </r>
    <r>
      <rPr>
        <b/>
        <sz val="12"/>
        <color theme="1"/>
        <rFont val="Times New Roman"/>
        <family val="1"/>
        <charset val="204"/>
      </rPr>
      <t>p</t>
    </r>
    <r>
      <rPr>
        <b/>
        <sz val="10"/>
        <color theme="1"/>
        <rFont val="Times New Roman"/>
        <family val="1"/>
        <charset val="204"/>
      </rPr>
      <t>n=</t>
    </r>
  </si>
  <si>
    <r>
      <t xml:space="preserve">Термоядерная мощность </t>
    </r>
    <r>
      <rPr>
        <b/>
        <sz val="12"/>
        <color indexed="8"/>
        <rFont val="Times New Roman"/>
        <family val="1"/>
        <charset val="204"/>
      </rPr>
      <t>Pf=</t>
    </r>
  </si>
  <si>
    <r>
      <t>P</t>
    </r>
    <r>
      <rPr>
        <b/>
        <sz val="10"/>
        <color theme="1"/>
        <rFont val="Times New Roman"/>
        <family val="1"/>
        <charset val="204"/>
      </rPr>
      <t>SOL</t>
    </r>
    <r>
      <rPr>
        <b/>
        <sz val="12"/>
        <color theme="1"/>
        <rFont val="Times New Roman"/>
        <family val="1"/>
        <charset val="204"/>
      </rPr>
      <t>=</t>
    </r>
  </si>
  <si>
    <r>
      <t xml:space="preserve">Энергетическое время удержания </t>
    </r>
    <r>
      <rPr>
        <b/>
        <sz val="12"/>
        <color indexed="8"/>
        <rFont val="Times New Roman"/>
        <family val="1"/>
        <charset val="204"/>
      </rPr>
      <t>τе=</t>
    </r>
  </si>
  <si>
    <r>
      <t>c</t>
    </r>
    <r>
      <rPr>
        <b/>
        <vertAlign val="subscript"/>
        <sz val="12"/>
        <color theme="1"/>
        <rFont val="Times New Roman"/>
        <family val="1"/>
        <charset val="204"/>
      </rPr>
      <t>p</t>
    </r>
    <r>
      <rPr>
        <b/>
        <sz val="12"/>
        <color theme="1"/>
        <rFont val="Times New Roman"/>
        <family val="1"/>
        <charset val="204"/>
      </rPr>
      <t xml:space="preserve">= </t>
    </r>
    <r>
      <rPr>
        <b/>
        <sz val="12"/>
        <color rgb="FF000000"/>
        <rFont val="Times New Roman"/>
        <family val="1"/>
        <charset val="204"/>
      </rPr>
      <t>τ</t>
    </r>
    <r>
      <rPr>
        <b/>
        <vertAlign val="subscript"/>
        <sz val="12"/>
        <color rgb="FF000000"/>
        <rFont val="Times New Roman"/>
        <family val="1"/>
        <charset val="204"/>
      </rPr>
      <t>p/</t>
    </r>
    <r>
      <rPr>
        <b/>
        <sz val="12"/>
        <color rgb="FF000000"/>
        <rFont val="Times New Roman"/>
        <family val="1"/>
        <charset val="204"/>
      </rPr>
      <t>τ</t>
    </r>
    <r>
      <rPr>
        <b/>
        <vertAlign val="subscript"/>
        <sz val="12"/>
        <color rgb="FF000000"/>
        <rFont val="Times New Roman"/>
        <family val="1"/>
        <charset val="204"/>
      </rPr>
      <t>E</t>
    </r>
  </si>
  <si>
    <t>n_T+n_D =</t>
  </si>
  <si>
    <r>
      <t xml:space="preserve">доля </t>
    </r>
    <r>
      <rPr>
        <b/>
        <sz val="12"/>
        <color theme="1"/>
        <rFont val="Times New Roman"/>
        <family val="1"/>
        <charset val="204"/>
      </rPr>
      <t>CORE</t>
    </r>
  </si>
  <si>
    <r>
      <t xml:space="preserve">доля </t>
    </r>
    <r>
      <rPr>
        <b/>
        <sz val="12"/>
        <color theme="1"/>
        <rFont val="Times New Roman"/>
        <family val="1"/>
        <charset val="204"/>
      </rPr>
      <t>EDGE</t>
    </r>
  </si>
  <si>
    <r>
      <t xml:space="preserve">ПОТРЕБНОСТЬ В </t>
    </r>
    <r>
      <rPr>
        <b/>
        <sz val="12"/>
        <color rgb="FFFF0000"/>
        <rFont val="Times New Roman"/>
        <family val="1"/>
        <charset val="204"/>
      </rPr>
      <t>Т</t>
    </r>
  </si>
  <si>
    <r>
      <t xml:space="preserve">ПОТРЕБНОСТЬ В </t>
    </r>
    <r>
      <rPr>
        <b/>
        <sz val="12"/>
        <color rgb="FF0070C0"/>
        <rFont val="Times New Roman"/>
        <family val="1"/>
        <charset val="204"/>
      </rPr>
      <t>D</t>
    </r>
  </si>
  <si>
    <t xml:space="preserve">Часть ионов, превратившихся в быстрые атомы </t>
  </si>
  <si>
    <t>Эффективность тракта</t>
  </si>
  <si>
    <t>содержание в откачиваемой смеси молекул, содержащих изотопы Н:</t>
  </si>
  <si>
    <t>k(NBIs)</t>
  </si>
  <si>
    <t>площадь сепаратрисы</t>
  </si>
  <si>
    <t xml:space="preserve">м3    </t>
  </si>
  <si>
    <r>
      <t>HFS_</t>
    </r>
    <r>
      <rPr>
        <b/>
        <sz val="12"/>
        <color theme="1"/>
        <rFont val="Times New Roman"/>
        <family val="1"/>
        <charset val="204"/>
      </rPr>
      <t>D</t>
    </r>
    <r>
      <rPr>
        <b/>
        <sz val="8"/>
        <color theme="1"/>
        <rFont val="Times New Roman"/>
        <family val="1"/>
        <charset val="204"/>
      </rPr>
      <t>2</t>
    </r>
  </si>
  <si>
    <r>
      <t>HFS_</t>
    </r>
    <r>
      <rPr>
        <b/>
        <sz val="12"/>
        <color theme="1"/>
        <rFont val="Times New Roman"/>
        <family val="1"/>
        <charset val="204"/>
      </rPr>
      <t>T</t>
    </r>
    <r>
      <rPr>
        <b/>
        <sz val="8"/>
        <color theme="1"/>
        <rFont val="Times New Roman"/>
        <family val="1"/>
        <charset val="204"/>
      </rPr>
      <t>2</t>
    </r>
  </si>
  <si>
    <r>
      <t>LFS_</t>
    </r>
    <r>
      <rPr>
        <b/>
        <sz val="12"/>
        <color theme="1"/>
        <rFont val="Times New Roman"/>
        <family val="1"/>
        <charset val="204"/>
      </rPr>
      <t>T</t>
    </r>
    <r>
      <rPr>
        <b/>
        <sz val="8"/>
        <color theme="1"/>
        <rFont val="Times New Roman"/>
        <family val="1"/>
        <charset val="204"/>
      </rPr>
      <t>2</t>
    </r>
  </si>
  <si>
    <r>
      <t>LFS_</t>
    </r>
    <r>
      <rPr>
        <b/>
        <sz val="12"/>
        <color theme="1"/>
        <rFont val="Times New Roman"/>
        <family val="1"/>
        <charset val="204"/>
      </rPr>
      <t>D</t>
    </r>
    <r>
      <rPr>
        <b/>
        <sz val="8"/>
        <color theme="1"/>
        <rFont val="Times New Roman"/>
        <family val="1"/>
        <charset val="204"/>
      </rPr>
      <t>2</t>
    </r>
  </si>
  <si>
    <t>инжекторов</t>
  </si>
  <si>
    <t>в работе</t>
  </si>
  <si>
    <r>
      <t>P</t>
    </r>
    <r>
      <rPr>
        <b/>
        <sz val="8"/>
        <color theme="1"/>
        <rFont val="Times New Roman"/>
        <family val="1"/>
        <charset val="204"/>
      </rPr>
      <t>EC</t>
    </r>
    <r>
      <rPr>
        <b/>
        <sz val="12"/>
        <color theme="1"/>
        <rFont val="Times New Roman"/>
        <family val="1"/>
        <charset val="204"/>
      </rPr>
      <t xml:space="preserve"> = </t>
    </r>
  </si>
  <si>
    <t>f(T,div)</t>
  </si>
  <si>
    <r>
      <rPr>
        <b/>
        <sz val="12"/>
        <color theme="1"/>
        <rFont val="Times New Roman"/>
        <family val="1"/>
        <charset val="204"/>
      </rPr>
      <t xml:space="preserve">TBR (не </t>
    </r>
    <r>
      <rPr>
        <sz val="12"/>
        <color theme="1"/>
        <rFont val="Times New Roman"/>
        <family val="1"/>
        <charset val="204"/>
      </rPr>
      <t>TBRL)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</si>
</sst>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E+00"/>
  </numFmts>
  <fonts count="5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vertAlign val="subscript"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40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bscript"/>
      <sz val="12"/>
      <color indexed="10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7030A0"/>
      <name val="Times New Roman"/>
      <family val="1"/>
      <charset val="204"/>
    </font>
    <font>
      <sz val="12"/>
      <color rgb="FF00B0F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00B0F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u/>
      <sz val="12"/>
      <color rgb="FF00B0F0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i/>
      <u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u/>
      <sz val="12"/>
      <color rgb="FFFF0000"/>
      <name val="Times New Roman"/>
      <family val="1"/>
      <charset val="204"/>
    </font>
    <font>
      <b/>
      <sz val="12"/>
      <color rgb="FF00B05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u/>
      <sz val="12"/>
      <color rgb="FF00B050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b/>
      <u/>
      <sz val="12"/>
      <color rgb="FF00B050"/>
      <name val="Times New Roman"/>
      <family val="1"/>
      <charset val="204"/>
    </font>
    <font>
      <b/>
      <i/>
      <sz val="12"/>
      <color rgb="FF00B050"/>
      <name val="Times New Roman"/>
      <family val="1"/>
      <charset val="204"/>
    </font>
    <font>
      <u/>
      <sz val="12"/>
      <color rgb="FF00B050"/>
      <name val="Times New Roman"/>
      <family val="1"/>
      <charset val="204"/>
    </font>
    <font>
      <sz val="12"/>
      <color rgb="FF222222"/>
      <name val="Times New Roman"/>
      <family val="1"/>
      <charset val="204"/>
    </font>
    <font>
      <sz val="12"/>
      <color rgb="FFFF00FF"/>
      <name val="Times New Roman"/>
      <family val="1"/>
      <charset val="204"/>
    </font>
    <font>
      <u/>
      <sz val="12"/>
      <color rgb="FF00B0F0"/>
      <name val="Times New Roman"/>
      <family val="1"/>
      <charset val="204"/>
    </font>
    <font>
      <b/>
      <i/>
      <sz val="12"/>
      <color rgb="FF00B0F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sz val="12"/>
      <color rgb="FFFF00FF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bscript"/>
      <sz val="12"/>
      <color rgb="FF000000"/>
      <name val="Times New Roman"/>
      <family val="1"/>
      <charset val="204"/>
    </font>
    <font>
      <sz val="12"/>
      <color theme="0" tint="-0.1499984740745262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5">
    <xf numFmtId="0" fontId="0" fillId="0" borderId="0" xfId="0"/>
    <xf numFmtId="0" fontId="4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readingOrder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7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NumberFormat="1" applyFont="1" applyAlignment="1">
      <alignment horizontal="left" vertical="center"/>
    </xf>
    <xf numFmtId="0" fontId="17" fillId="0" borderId="0" xfId="0" applyFont="1" applyFill="1" applyBorder="1" applyAlignment="1">
      <alignment horizontal="center"/>
    </xf>
    <xf numFmtId="0" fontId="20" fillId="0" borderId="0" xfId="0" applyFont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4" fillId="0" borderId="0" xfId="0" applyFont="1"/>
    <xf numFmtId="2" fontId="17" fillId="3" borderId="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11" fontId="17" fillId="0" borderId="0" xfId="0" applyNumberFormat="1" applyFont="1" applyAlignment="1">
      <alignment vertical="center"/>
    </xf>
    <xf numFmtId="11" fontId="17" fillId="0" borderId="0" xfId="0" applyNumberFormat="1" applyFont="1" applyFill="1" applyAlignment="1">
      <alignment vertical="center"/>
    </xf>
    <xf numFmtId="11" fontId="17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1" fontId="17" fillId="3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4" fillId="0" borderId="0" xfId="0" applyFont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Fill="1"/>
    <xf numFmtId="0" fontId="17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6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5" fillId="5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1" fontId="17" fillId="0" borderId="0" xfId="0" applyNumberFormat="1" applyFont="1" applyAlignment="1">
      <alignment horizontal="center" vertical="center"/>
    </xf>
    <xf numFmtId="11" fontId="4" fillId="0" borderId="0" xfId="0" applyNumberFormat="1" applyFont="1" applyFill="1" applyBorder="1" applyAlignment="1">
      <alignment horizontal="center"/>
    </xf>
    <xf numFmtId="11" fontId="17" fillId="0" borderId="0" xfId="0" applyNumberFormat="1" applyFont="1" applyFill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2" fontId="17" fillId="3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7" fillId="0" borderId="0" xfId="0" applyFont="1" applyFill="1" applyBorder="1"/>
    <xf numFmtId="0" fontId="2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2" fontId="17" fillId="4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/>
    </xf>
    <xf numFmtId="2" fontId="17" fillId="0" borderId="0" xfId="0" applyNumberFormat="1" applyFont="1" applyFill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0" fontId="22" fillId="0" borderId="0" xfId="0" applyFont="1"/>
    <xf numFmtId="0" fontId="15" fillId="0" borderId="0" xfId="0" applyFont="1" applyFill="1" applyAlignment="1">
      <alignment horizontal="center" vertical="center"/>
    </xf>
    <xf numFmtId="4" fontId="17" fillId="0" borderId="0" xfId="0" applyNumberFormat="1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3" fontId="31" fillId="0" borderId="0" xfId="0" applyNumberFormat="1" applyFont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vertical="center"/>
    </xf>
    <xf numFmtId="11" fontId="17" fillId="5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Alignment="1">
      <alignment horizontal="center" vertical="center"/>
    </xf>
    <xf numFmtId="11" fontId="19" fillId="0" borderId="1" xfId="0" applyNumberFormat="1" applyFont="1" applyFill="1" applyBorder="1" applyAlignment="1">
      <alignment horizontal="center" vertical="center"/>
    </xf>
    <xf numFmtId="2" fontId="17" fillId="5" borderId="0" xfId="0" applyNumberFormat="1" applyFont="1" applyFill="1" applyAlignment="1">
      <alignment horizontal="center" vertical="center"/>
    </xf>
    <xf numFmtId="2" fontId="17" fillId="5" borderId="1" xfId="0" applyNumberFormat="1" applyFont="1" applyFill="1" applyBorder="1" applyAlignment="1">
      <alignment horizontal="center" vertical="center"/>
    </xf>
    <xf numFmtId="0" fontId="29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Fill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right" vertical="center"/>
    </xf>
    <xf numFmtId="0" fontId="14" fillId="0" borderId="0" xfId="0" applyFont="1" applyFill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11" fontId="15" fillId="0" borderId="0" xfId="0" applyNumberFormat="1" applyFont="1" applyFill="1" applyAlignment="1">
      <alignment horizontal="center" vertical="center"/>
    </xf>
    <xf numFmtId="11" fontId="15" fillId="0" borderId="0" xfId="0" applyNumberFormat="1" applyFont="1" applyFill="1" applyBorder="1" applyAlignment="1">
      <alignment horizontal="center" vertical="center"/>
    </xf>
    <xf numFmtId="164" fontId="17" fillId="0" borderId="0" xfId="0" applyNumberFormat="1" applyFont="1" applyFill="1" applyAlignment="1">
      <alignment vertical="center"/>
    </xf>
    <xf numFmtId="0" fontId="4" fillId="0" borderId="0" xfId="0" applyFont="1" applyBorder="1" applyAlignment="1">
      <alignment vertical="center"/>
    </xf>
    <xf numFmtId="164" fontId="17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right" vertical="center"/>
    </xf>
    <xf numFmtId="1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11" fontId="4" fillId="0" borderId="0" xfId="0" applyNumberFormat="1" applyFont="1" applyAlignment="1">
      <alignment horizontal="center" vertical="center"/>
    </xf>
    <xf numFmtId="11" fontId="4" fillId="0" borderId="0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1" fontId="15" fillId="0" borderId="0" xfId="0" applyNumberFormat="1" applyFont="1" applyAlignment="1">
      <alignment horizontal="center" vertical="center"/>
    </xf>
    <xf numFmtId="4" fontId="17" fillId="5" borderId="1" xfId="0" applyNumberFormat="1" applyFont="1" applyFill="1" applyBorder="1" applyAlignment="1">
      <alignment horizontal="center" vertical="center"/>
    </xf>
    <xf numFmtId="11" fontId="19" fillId="0" borderId="0" xfId="0" applyNumberFormat="1" applyFont="1" applyAlignment="1">
      <alignment horizontal="center" vertical="center"/>
    </xf>
    <xf numFmtId="11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1" fontId="4" fillId="0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34" fillId="0" borderId="0" xfId="0" applyFont="1"/>
    <xf numFmtId="10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2" fontId="12" fillId="0" borderId="0" xfId="0" applyNumberFormat="1" applyFont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0" fontId="44" fillId="0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10" fontId="29" fillId="0" borderId="0" xfId="0" applyNumberFormat="1" applyFont="1" applyAlignment="1">
      <alignment horizontal="center" vertical="center"/>
    </xf>
    <xf numFmtId="11" fontId="29" fillId="0" borderId="0" xfId="0" applyNumberFormat="1" applyFont="1" applyAlignment="1">
      <alignment horizontal="center" vertical="center"/>
    </xf>
    <xf numFmtId="11" fontId="4" fillId="0" borderId="1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left" vertical="center"/>
    </xf>
    <xf numFmtId="3" fontId="31" fillId="0" borderId="0" xfId="0" applyNumberFormat="1" applyFont="1" applyFill="1" applyBorder="1" applyAlignment="1">
      <alignment horizontal="center" vertical="center"/>
    </xf>
    <xf numFmtId="3" fontId="32" fillId="0" borderId="0" xfId="0" applyNumberFormat="1" applyFont="1" applyFill="1" applyBorder="1" applyAlignment="1">
      <alignment horizontal="center" vertical="center"/>
    </xf>
    <xf numFmtId="2" fontId="42" fillId="0" borderId="1" xfId="0" applyNumberFormat="1" applyFont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Border="1" applyAlignment="1">
      <alignment horizontal="right" vertical="center"/>
    </xf>
    <xf numFmtId="49" fontId="17" fillId="0" borderId="0" xfId="0" applyNumberFormat="1" applyFont="1" applyBorder="1" applyAlignment="1">
      <alignment horizontal="right" vertical="center" wrapText="1"/>
    </xf>
    <xf numFmtId="0" fontId="15" fillId="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17" fillId="0" borderId="8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17" fillId="0" borderId="0" xfId="0" applyFont="1" applyAlignment="1">
      <alignment horizontal="center"/>
    </xf>
    <xf numFmtId="2" fontId="17" fillId="0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left" readingOrder="1"/>
    </xf>
    <xf numFmtId="4" fontId="17" fillId="3" borderId="1" xfId="0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2" fontId="19" fillId="0" borderId="1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11" fontId="19" fillId="0" borderId="1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1" fontId="29" fillId="0" borderId="0" xfId="0" applyNumberFormat="1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2" fontId="19" fillId="0" borderId="0" xfId="0" applyNumberFormat="1" applyFont="1" applyBorder="1" applyAlignment="1">
      <alignment horizontal="center" vertical="center"/>
    </xf>
    <xf numFmtId="0" fontId="19" fillId="0" borderId="6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1" fontId="16" fillId="0" borderId="0" xfId="0" applyNumberFormat="1" applyFont="1" applyAlignment="1">
      <alignment vertical="center"/>
    </xf>
    <xf numFmtId="0" fontId="4" fillId="0" borderId="5" xfId="0" applyFont="1" applyBorder="1" applyAlignment="1">
      <alignment horizontal="center" vertical="center"/>
    </xf>
    <xf numFmtId="11" fontId="29" fillId="0" borderId="0" xfId="0" applyNumberFormat="1" applyFont="1" applyFill="1" applyAlignment="1">
      <alignment horizontal="center" vertical="center"/>
    </xf>
    <xf numFmtId="0" fontId="39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33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165" fontId="17" fillId="0" borderId="0" xfId="0" applyNumberFormat="1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42" fillId="0" borderId="0" xfId="0" applyFont="1" applyBorder="1" applyAlignment="1">
      <alignment horizontal="right" vertical="center"/>
    </xf>
    <xf numFmtId="165" fontId="15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11" fontId="15" fillId="0" borderId="0" xfId="0" applyNumberFormat="1" applyFont="1" applyFill="1" applyAlignment="1">
      <alignment vertical="center"/>
    </xf>
    <xf numFmtId="0" fontId="17" fillId="0" borderId="1" xfId="0" applyFont="1" applyBorder="1" applyAlignment="1">
      <alignment horizontal="right" vertical="center"/>
    </xf>
    <xf numFmtId="0" fontId="42" fillId="0" borderId="6" xfId="0" applyFont="1" applyBorder="1" applyAlignment="1">
      <alignment horizontal="right" vertical="center"/>
    </xf>
    <xf numFmtId="4" fontId="34" fillId="0" borderId="1" xfId="0" applyNumberFormat="1" applyFont="1" applyBorder="1" applyAlignment="1">
      <alignment horizontal="center" vertical="center"/>
    </xf>
    <xf numFmtId="4" fontId="34" fillId="5" borderId="1" xfId="0" applyNumberFormat="1" applyFont="1" applyFill="1" applyBorder="1" applyAlignment="1">
      <alignment horizontal="center" vertical="center"/>
    </xf>
    <xf numFmtId="3" fontId="17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22" fillId="0" borderId="0" xfId="0" quotePrefix="1" applyFont="1" applyAlignment="1">
      <alignment vertical="center"/>
    </xf>
    <xf numFmtId="0" fontId="40" fillId="0" borderId="0" xfId="0" quotePrefix="1" applyFont="1" applyFill="1" applyAlignment="1">
      <alignment vertical="center"/>
    </xf>
    <xf numFmtId="0" fontId="29" fillId="0" borderId="0" xfId="0" applyFont="1" applyFill="1" applyBorder="1" applyAlignment="1">
      <alignment horizontal="right" vertical="center"/>
    </xf>
    <xf numFmtId="2" fontId="15" fillId="0" borderId="0" xfId="0" applyNumberFormat="1" applyFont="1" applyFill="1" applyBorder="1" applyAlignment="1">
      <alignment horizontal="left" vertical="center"/>
    </xf>
    <xf numFmtId="9" fontId="20" fillId="0" borderId="0" xfId="0" applyNumberFormat="1" applyFont="1" applyFill="1" applyBorder="1" applyAlignment="1">
      <alignment vertical="center"/>
    </xf>
    <xf numFmtId="165" fontId="15" fillId="0" borderId="1" xfId="0" applyNumberFormat="1" applyFont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166" fontId="15" fillId="0" borderId="1" xfId="0" applyNumberFormat="1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2" fontId="28" fillId="0" borderId="0" xfId="0" applyNumberFormat="1" applyFont="1" applyAlignment="1">
      <alignment horizontal="center" vertical="center"/>
    </xf>
    <xf numFmtId="0" fontId="22" fillId="0" borderId="0" xfId="0" applyNumberFormat="1" applyFont="1" applyBorder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/>
    </xf>
    <xf numFmtId="11" fontId="38" fillId="0" borderId="0" xfId="0" applyNumberFormat="1" applyFont="1" applyAlignment="1">
      <alignment horizontal="center" vertical="center"/>
    </xf>
    <xf numFmtId="3" fontId="31" fillId="0" borderId="0" xfId="0" applyNumberFormat="1" applyFont="1" applyFill="1" applyAlignment="1">
      <alignment horizontal="center" vertical="center"/>
    </xf>
    <xf numFmtId="3" fontId="31" fillId="0" borderId="0" xfId="0" applyNumberFormat="1" applyFont="1" applyFill="1" applyAlignment="1">
      <alignment horizontal="left" vertical="center"/>
    </xf>
    <xf numFmtId="11" fontId="47" fillId="0" borderId="0" xfId="0" applyNumberFormat="1" applyFont="1" applyAlignment="1">
      <alignment horizontal="center" vertical="center"/>
    </xf>
    <xf numFmtId="3" fontId="31" fillId="0" borderId="0" xfId="0" applyNumberFormat="1" applyFont="1" applyFill="1" applyBorder="1" applyAlignment="1">
      <alignment horizontal="left" vertical="center"/>
    </xf>
    <xf numFmtId="2" fontId="15" fillId="6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2" fontId="15" fillId="3" borderId="1" xfId="0" applyNumberFormat="1" applyFont="1" applyFill="1" applyBorder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46" fillId="0" borderId="0" xfId="0" applyFont="1" applyAlignment="1">
      <alignment horizontal="center" vertical="center"/>
    </xf>
    <xf numFmtId="3" fontId="31" fillId="0" borderId="0" xfId="0" applyNumberFormat="1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1" fontId="43" fillId="0" borderId="0" xfId="0" applyNumberFormat="1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right" vertical="center"/>
    </xf>
    <xf numFmtId="164" fontId="4" fillId="0" borderId="0" xfId="0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4" fontId="19" fillId="0" borderId="0" xfId="0" applyNumberFormat="1" applyFont="1" applyAlignment="1">
      <alignment horizontal="center" vertical="center"/>
    </xf>
    <xf numFmtId="0" fontId="48" fillId="0" borderId="0" xfId="0" applyFont="1" applyAlignment="1">
      <alignment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1" fontId="30" fillId="0" borderId="0" xfId="0" applyNumberFormat="1" applyFont="1" applyAlignment="1">
      <alignment horizontal="center" vertical="center"/>
    </xf>
    <xf numFmtId="11" fontId="16" fillId="0" borderId="0" xfId="0" applyNumberFormat="1" applyFont="1" applyAlignment="1">
      <alignment horizontal="center" vertical="center"/>
    </xf>
    <xf numFmtId="11" fontId="30" fillId="0" borderId="0" xfId="0" applyNumberFormat="1" applyFont="1" applyFill="1" applyAlignment="1">
      <alignment horizontal="center" vertical="center"/>
    </xf>
    <xf numFmtId="2" fontId="30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right"/>
    </xf>
    <xf numFmtId="0" fontId="1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2" fontId="17" fillId="4" borderId="0" xfId="0" applyNumberFormat="1" applyFont="1" applyFill="1" applyAlignment="1">
      <alignment horizontal="center" vertical="center"/>
    </xf>
    <xf numFmtId="11" fontId="17" fillId="4" borderId="0" xfId="0" applyNumberFormat="1" applyFont="1" applyFill="1" applyAlignment="1">
      <alignment horizontal="center" vertical="center"/>
    </xf>
    <xf numFmtId="0" fontId="20" fillId="0" borderId="0" xfId="0" applyFont="1"/>
    <xf numFmtId="2" fontId="15" fillId="4" borderId="1" xfId="0" applyNumberFormat="1" applyFont="1" applyFill="1" applyBorder="1" applyAlignment="1">
      <alignment horizontal="center" vertical="center"/>
    </xf>
    <xf numFmtId="4" fontId="17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5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28" fillId="0" borderId="0" xfId="0" applyFont="1" applyFill="1" applyAlignment="1">
      <alignment horizontal="right" vertical="center"/>
    </xf>
    <xf numFmtId="0" fontId="28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4" fillId="0" borderId="0" xfId="0" applyFont="1" applyFill="1" applyAlignment="1"/>
    <xf numFmtId="0" fontId="19" fillId="0" borderId="0" xfId="0" applyNumberFormat="1" applyFont="1" applyAlignment="1">
      <alignment horizontal="left" readingOrder="1"/>
    </xf>
    <xf numFmtId="0" fontId="17" fillId="0" borderId="0" xfId="0" applyFont="1" applyAlignment="1">
      <alignment horizontal="left" readingOrder="1"/>
    </xf>
    <xf numFmtId="0" fontId="19" fillId="0" borderId="0" xfId="0" applyFont="1" applyFill="1" applyAlignment="1">
      <alignment horizontal="center" readingOrder="1"/>
    </xf>
    <xf numFmtId="0" fontId="4" fillId="6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right"/>
    </xf>
    <xf numFmtId="0" fontId="17" fillId="2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4" fontId="19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11" fontId="22" fillId="0" borderId="1" xfId="0" quotePrefix="1" applyNumberFormat="1" applyFont="1" applyBorder="1" applyAlignment="1">
      <alignment horizontal="center" vertical="center"/>
    </xf>
    <xf numFmtId="10" fontId="17" fillId="0" borderId="0" xfId="0" applyNumberFormat="1" applyFont="1"/>
    <xf numFmtId="2" fontId="22" fillId="0" borderId="0" xfId="0" applyNumberFormat="1" applyFont="1" applyAlignment="1">
      <alignment horizontal="center"/>
    </xf>
    <xf numFmtId="10" fontId="22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left"/>
    </xf>
    <xf numFmtId="0" fontId="23" fillId="0" borderId="0" xfId="0" applyFont="1" applyAlignment="1"/>
    <xf numFmtId="2" fontId="17" fillId="0" borderId="1" xfId="0" applyNumberFormat="1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45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49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5" fontId="4" fillId="6" borderId="1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9" fontId="8" fillId="0" borderId="0" xfId="0" applyNumberFormat="1" applyFont="1" applyFill="1" applyAlignment="1">
      <alignment horizontal="center"/>
    </xf>
    <xf numFmtId="10" fontId="17" fillId="3" borderId="0" xfId="0" applyNumberFormat="1" applyFont="1" applyFill="1" applyAlignment="1">
      <alignment horizontal="center"/>
    </xf>
    <xf numFmtId="10" fontId="17" fillId="4" borderId="0" xfId="0" applyNumberFormat="1" applyFont="1" applyFill="1" applyAlignment="1">
      <alignment horizontal="center"/>
    </xf>
    <xf numFmtId="0" fontId="17" fillId="0" borderId="1" xfId="0" applyFont="1" applyFill="1" applyBorder="1" applyAlignment="1">
      <alignment horizontal="center"/>
    </xf>
    <xf numFmtId="165" fontId="22" fillId="2" borderId="1" xfId="0" applyNumberFormat="1" applyFont="1" applyFill="1" applyBorder="1" applyAlignment="1">
      <alignment horizontal="center"/>
    </xf>
    <xf numFmtId="0" fontId="28" fillId="0" borderId="0" xfId="0" applyFont="1" applyAlignment="1">
      <alignment horizontal="right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/>
    </xf>
    <xf numFmtId="11" fontId="20" fillId="6" borderId="1" xfId="0" applyNumberFormat="1" applyFont="1" applyFill="1" applyBorder="1" applyAlignment="1">
      <alignment horizontal="center"/>
    </xf>
    <xf numFmtId="165" fontId="8" fillId="6" borderId="1" xfId="0" applyNumberFormat="1" applyFont="1" applyFill="1" applyBorder="1" applyAlignment="1">
      <alignment horizontal="center"/>
    </xf>
    <xf numFmtId="10" fontId="17" fillId="5" borderId="0" xfId="0" applyNumberFormat="1" applyFont="1" applyFill="1" applyAlignment="1">
      <alignment horizontal="center"/>
    </xf>
    <xf numFmtId="49" fontId="20" fillId="0" borderId="0" xfId="0" applyNumberFormat="1" applyFont="1" applyFill="1" applyAlignment="1">
      <alignment horizontal="center"/>
    </xf>
    <xf numFmtId="164" fontId="34" fillId="0" borderId="0" xfId="0" applyNumberFormat="1" applyFont="1" applyFill="1" applyAlignment="1">
      <alignment horizontal="center"/>
    </xf>
    <xf numFmtId="164" fontId="21" fillId="0" borderId="0" xfId="0" applyNumberFormat="1" applyFont="1" applyFill="1" applyAlignment="1">
      <alignment horizontal="center"/>
    </xf>
    <xf numFmtId="164" fontId="29" fillId="0" borderId="0" xfId="0" applyNumberFormat="1" applyFont="1" applyFill="1" applyAlignment="1">
      <alignment horizontal="center"/>
    </xf>
    <xf numFmtId="164" fontId="19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4" fontId="55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0" fontId="45" fillId="0" borderId="0" xfId="0" applyFont="1" applyFill="1"/>
    <xf numFmtId="9" fontId="20" fillId="0" borderId="0" xfId="0" applyNumberFormat="1" applyFont="1" applyFill="1" applyAlignment="1">
      <alignment horizontal="center"/>
    </xf>
    <xf numFmtId="165" fontId="4" fillId="6" borderId="1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left"/>
    </xf>
    <xf numFmtId="0" fontId="19" fillId="0" borderId="0" xfId="0" applyFont="1" applyBorder="1"/>
    <xf numFmtId="9" fontId="29" fillId="0" borderId="0" xfId="0" applyNumberFormat="1" applyFont="1" applyAlignment="1">
      <alignment horizontal="center"/>
    </xf>
    <xf numFmtId="10" fontId="29" fillId="0" borderId="0" xfId="0" applyNumberFormat="1" applyFont="1" applyAlignment="1">
      <alignment horizontal="center"/>
    </xf>
    <xf numFmtId="9" fontId="34" fillId="0" borderId="0" xfId="0" applyNumberFormat="1" applyFont="1" applyBorder="1" applyAlignment="1">
      <alignment horizontal="center"/>
    </xf>
    <xf numFmtId="0" fontId="21" fillId="0" borderId="0" xfId="0" applyFont="1" applyBorder="1"/>
    <xf numFmtId="9" fontId="34" fillId="0" borderId="0" xfId="0" applyNumberFormat="1" applyFont="1" applyAlignment="1">
      <alignment horizontal="center"/>
    </xf>
    <xf numFmtId="0" fontId="17" fillId="0" borderId="0" xfId="0" applyFont="1" applyAlignment="1">
      <alignment horizontal="right" vertical="center"/>
    </xf>
    <xf numFmtId="49" fontId="20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11" fontId="17" fillId="0" borderId="0" xfId="0" applyNumberFormat="1" applyFont="1" applyFill="1" applyBorder="1"/>
    <xf numFmtId="165" fontId="17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2" fontId="17" fillId="0" borderId="0" xfId="0" applyNumberFormat="1" applyFont="1" applyFill="1" applyBorder="1" applyAlignment="1">
      <alignment horizontal="left"/>
    </xf>
    <xf numFmtId="2" fontId="22" fillId="2" borderId="1" xfId="0" applyNumberFormat="1" applyFont="1" applyFill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64" fontId="17" fillId="2" borderId="1" xfId="0" applyNumberFormat="1" applyFont="1" applyFill="1" applyBorder="1" applyAlignment="1">
      <alignment horizontal="center"/>
    </xf>
    <xf numFmtId="11" fontId="17" fillId="6" borderId="0" xfId="0" applyNumberFormat="1" applyFont="1" applyFill="1" applyAlignment="1">
      <alignment horizontal="center" vertical="center"/>
    </xf>
    <xf numFmtId="0" fontId="34" fillId="0" borderId="0" xfId="0" applyFont="1" applyAlignment="1">
      <alignment vertical="center"/>
    </xf>
    <xf numFmtId="0" fontId="15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/>
    <xf numFmtId="0" fontId="19" fillId="0" borderId="0" xfId="0" applyFont="1" applyBorder="1" applyAlignment="1">
      <alignment horizontal="center"/>
    </xf>
    <xf numFmtId="0" fontId="17" fillId="0" borderId="0" xfId="0" applyFont="1" applyBorder="1"/>
    <xf numFmtId="0" fontId="4" fillId="0" borderId="0" xfId="0" applyFont="1" applyFill="1" applyBorder="1"/>
    <xf numFmtId="11" fontId="21" fillId="0" borderId="0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Fill="1" applyBorder="1" applyAlignment="1">
      <alignment horizontal="right"/>
    </xf>
    <xf numFmtId="0" fontId="20" fillId="0" borderId="0" xfId="0" applyFont="1" applyBorder="1" applyAlignment="1">
      <alignment horizontal="right"/>
    </xf>
    <xf numFmtId="2" fontId="22" fillId="0" borderId="0" xfId="0" applyNumberFormat="1" applyFont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1" fontId="4" fillId="2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17" fillId="0" borderId="0" xfId="0" applyNumberFormat="1" applyFont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2" fontId="17" fillId="0" borderId="4" xfId="0" applyNumberFormat="1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3832B"/>
      <color rgb="FFFF00FF"/>
      <color rgb="FF00FF00"/>
      <color rgb="FFFFABAB"/>
      <color rgb="FFABE286"/>
      <color rgb="FFFF99FF"/>
      <color rgb="FF599EA7"/>
      <color rgb="FFE49E88"/>
      <color rgb="FFA481C1"/>
      <color rgb="FF86A4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4408831141441927E-2"/>
          <c:y val="0.11319773798836416"/>
          <c:w val="0.87542650436222358"/>
          <c:h val="0.79841996651813563"/>
        </c:manualLayout>
      </c:layout>
      <c:scatterChart>
        <c:scatterStyle val="smoothMarker"/>
        <c:varyColors val="0"/>
        <c:ser>
          <c:idx val="0"/>
          <c:order val="0"/>
          <c:tx>
            <c:v>blanket breeding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cmpd="dbl">
                <a:solidFill>
                  <a:srgbClr val="FF0000"/>
                </a:solidFill>
              </a:ln>
            </c:spPr>
          </c:dPt>
          <c:xVal>
            <c:numRef>
              <c:f>'tritium breeding'!$C$39:$C$40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'tritium breeding'!$D$39:$D$40</c:f>
              <c:numCache>
                <c:formatCode>0.00</c:formatCode>
                <c:ptCount val="2"/>
                <c:pt idx="0" formatCode="0.0E+00">
                  <c:v>7.0474610519396394E-5</c:v>
                </c:pt>
                <c:pt idx="1">
                  <c:v>2222.4873173396845</c:v>
                </c:pt>
              </c:numCache>
            </c:numRef>
          </c:yVal>
          <c:smooth val="1"/>
        </c:ser>
        <c:ser>
          <c:idx val="1"/>
          <c:order val="1"/>
          <c:tx>
            <c:v>blanket inventory</c:v>
          </c:tx>
          <c:spPr>
            <a:ln w="57150">
              <a:solidFill>
                <a:srgbClr val="00B050"/>
              </a:solidFill>
              <a:prstDash val="sysDot"/>
            </a:ln>
          </c:spPr>
          <c:marker>
            <c:symbol val="none"/>
          </c:marker>
          <c:xVal>
            <c:numRef>
              <c:f>'tritium breeding'!$C$39:$C$40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'tritium breeding'!$N$39:$N$40</c:f>
              <c:numCache>
                <c:formatCode>0.00</c:formatCode>
                <c:ptCount val="2"/>
                <c:pt idx="0">
                  <c:v>1.5100967788530981</c:v>
                </c:pt>
                <c:pt idx="1">
                  <c:v>1.5100967788530981</c:v>
                </c:pt>
              </c:numCache>
            </c:numRef>
          </c:yVal>
          <c:smooth val="1"/>
        </c:ser>
        <c:ser>
          <c:idx val="2"/>
          <c:order val="2"/>
          <c:tx>
            <c:v>processing inventory</c:v>
          </c:tx>
          <c:spPr>
            <a:ln w="57150"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57150">
                <a:solidFill>
                  <a:sysClr val="windowText" lastClr="000000"/>
                </a:solidFill>
                <a:prstDash val="dash"/>
              </a:ln>
            </c:spPr>
          </c:dPt>
          <c:xVal>
            <c:numRef>
              <c:f>'tritium breeding'!$C$39:$C$40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'tritium breeding'!$T$39:$T$40</c:f>
              <c:numCache>
                <c:formatCode>0.00</c:formatCode>
                <c:ptCount val="2"/>
                <c:pt idx="0">
                  <c:v>336.10679996866446</c:v>
                </c:pt>
                <c:pt idx="1">
                  <c:v>336.10679996866446</c:v>
                </c:pt>
              </c:numCache>
            </c:numRef>
          </c:yVal>
          <c:smooth val="1"/>
        </c:ser>
        <c:ser>
          <c:idx val="4"/>
          <c:order val="3"/>
          <c:tx>
            <c:v>startup inventory</c:v>
          </c:tx>
          <c:spPr>
            <a:ln w="38100">
              <a:solidFill>
                <a:sysClr val="window" lastClr="FFFFFF">
                  <a:lumMod val="65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'tritium breeding'!$C$39:$C$40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'tritium breeding'!$J$39:$J$40</c:f>
              <c:numCache>
                <c:formatCode>#,##0.00</c:formatCode>
                <c:ptCount val="2"/>
                <c:pt idx="0">
                  <c:v>438.45908967895934</c:v>
                </c:pt>
                <c:pt idx="1">
                  <c:v>438.45908967895934</c:v>
                </c:pt>
              </c:numCache>
            </c:numRef>
          </c:yVal>
          <c:smooth val="1"/>
        </c:ser>
        <c:ser>
          <c:idx val="6"/>
          <c:order val="4"/>
          <c:tx>
            <c:v>total inventory</c:v>
          </c:tx>
          <c:spPr>
            <a:ln w="57150">
              <a:solidFill>
                <a:srgbClr val="D3832B"/>
              </a:solidFill>
            </a:ln>
          </c:spPr>
          <c:marker>
            <c:symbol val="none"/>
          </c:marker>
          <c:xVal>
            <c:numRef>
              <c:f>'tritium breeding'!$C$39:$C$40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'tritium breeding'!$AF$39:$AF$40</c:f>
              <c:numCache>
                <c:formatCode>0.00</c:formatCode>
                <c:ptCount val="2"/>
                <c:pt idx="0">
                  <c:v>337.61689674751756</c:v>
                </c:pt>
                <c:pt idx="1">
                  <c:v>692.17492687432036</c:v>
                </c:pt>
              </c:numCache>
            </c:numRef>
          </c:yVal>
          <c:smooth val="1"/>
        </c:ser>
        <c:ser>
          <c:idx val="9"/>
          <c:order val="5"/>
          <c:tx>
            <c:v>удвоение стартового значения</c:v>
          </c:tx>
          <c:spPr>
            <a:ln w="38100">
              <a:solidFill>
                <a:srgbClr val="7030A0"/>
              </a:solidFill>
              <a:prstDash val="dashDot"/>
            </a:ln>
          </c:spPr>
          <c:marker>
            <c:symbol val="none"/>
          </c:marker>
          <c:xVal>
            <c:numRef>
              <c:f>'tritium breeding'!$C$39:$C$40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'tritium breeding'!$AL$39:$AL$40</c:f>
              <c:numCache>
                <c:formatCode>0.00</c:formatCode>
                <c:ptCount val="2"/>
                <c:pt idx="0">
                  <c:v>876.91817935791869</c:v>
                </c:pt>
                <c:pt idx="1">
                  <c:v>876.91817935791869</c:v>
                </c:pt>
              </c:numCache>
            </c:numRef>
          </c:yVal>
          <c:smooth val="1"/>
        </c:ser>
        <c:ser>
          <c:idx val="3"/>
          <c:order val="6"/>
          <c:tx>
            <c:strRef>
              <c:f>'tritium breeding'!$Y$43:$Z$43</c:f>
              <c:strCache>
                <c:ptCount val="1"/>
                <c:pt idx="0">
                  <c:v>storage inventory</c:v>
                </c:pt>
              </c:strCache>
            </c:strRef>
          </c:tx>
          <c:spPr>
            <a:ln w="57150"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'tritium breeding'!$C$39:$C$40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'tritium breeding'!$Z$39:$Z$40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354.55803012680281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1888"/>
        <c:axId val="203662464"/>
      </c:scatterChart>
      <c:valAx>
        <c:axId val="203661888"/>
        <c:scaling>
          <c:orientation val="minMax"/>
          <c:max val="1"/>
        </c:scaling>
        <c:delete val="0"/>
        <c:axPos val="b"/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03662464"/>
        <c:crosses val="autoZero"/>
        <c:crossBetween val="midCat"/>
      </c:valAx>
      <c:valAx>
        <c:axId val="203662464"/>
        <c:scaling>
          <c:orientation val="minMax"/>
          <c:max val="2000"/>
        </c:scaling>
        <c:delete val="0"/>
        <c:axPos val="l"/>
        <c:numFmt formatCode="#,##0.0" sourceLinked="0"/>
        <c:majorTickMark val="out"/>
        <c:minorTickMark val="none"/>
        <c:tickLblPos val="nextTo"/>
        <c:crossAx val="203661888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2.2430510276150589E-2"/>
                <c:y val="5.9522263664410394E-2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ru-RU"/>
                    <a:t>кг</a:t>
                  </a:r>
                </a:p>
              </c:rich>
            </c:tx>
          </c:dispUnitsLbl>
        </c:dispUnits>
      </c:valAx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8.3690296479879092E-2"/>
          <c:y val="0.1374089272856556"/>
          <c:w val="0.38307368894339161"/>
          <c:h val="0.28703822720936634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Times New Roman" pitchFamily="18" charset="0"/>
                <a:cs typeface="Times New Roman" pitchFamily="18" charset="0"/>
              </a:defRPr>
            </a:pPr>
            <a:r>
              <a:rPr lang="en-US" sz="1800">
                <a:latin typeface="Times New Roman" pitchFamily="18" charset="0"/>
                <a:cs typeface="Times New Roman" pitchFamily="18" charset="0"/>
              </a:rPr>
              <a:t>Tritium Inventory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77831635293391"/>
          <c:y val="9.1784132927605164E-2"/>
          <c:w val="0.73778426602236169"/>
          <c:h val="0.75950716295008969"/>
        </c:manualLayout>
      </c:layout>
      <c:scatterChart>
        <c:scatterStyle val="lineMarker"/>
        <c:varyColors val="0"/>
        <c:ser>
          <c:idx val="0"/>
          <c:order val="0"/>
          <c:tx>
            <c:v>Blanket Inventory</c:v>
          </c:tx>
          <c:spPr>
            <a:ln w="63500">
              <a:solidFill>
                <a:srgbClr val="00B050"/>
              </a:solidFill>
              <a:prstDash val="sysDot"/>
            </a:ln>
          </c:spPr>
          <c:marker>
            <c:symbol val="none"/>
          </c:marker>
          <c:xVal>
            <c:numRef>
              <c:f>'tritium breeding'!$AQ$5:$AQ$1003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8.8000000000000106E-2</c:v>
                </c:pt>
                <c:pt idx="88">
                  <c:v>8.9000000000000107E-2</c:v>
                </c:pt>
                <c:pt idx="89">
                  <c:v>9.0000000000000094E-2</c:v>
                </c:pt>
                <c:pt idx="90">
                  <c:v>9.1000000000000095E-2</c:v>
                </c:pt>
                <c:pt idx="91">
                  <c:v>9.2000000000000096E-2</c:v>
                </c:pt>
                <c:pt idx="92">
                  <c:v>9.3000000000000096E-2</c:v>
                </c:pt>
                <c:pt idx="93">
                  <c:v>9.4000000000000097E-2</c:v>
                </c:pt>
                <c:pt idx="94">
                  <c:v>9.5000000000000098E-2</c:v>
                </c:pt>
                <c:pt idx="95">
                  <c:v>9.6000000000000099E-2</c:v>
                </c:pt>
                <c:pt idx="96">
                  <c:v>9.70000000000001E-2</c:v>
                </c:pt>
                <c:pt idx="97">
                  <c:v>9.8000000000000101E-2</c:v>
                </c:pt>
                <c:pt idx="98">
                  <c:v>9.9000000000000102E-2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0.59400000000000097</c:v>
                </c:pt>
                <c:pt idx="594">
                  <c:v>0.59500000000000097</c:v>
                </c:pt>
                <c:pt idx="595">
                  <c:v>0.59600000000000097</c:v>
                </c:pt>
                <c:pt idx="596">
                  <c:v>0.59700000000000097</c:v>
                </c:pt>
                <c:pt idx="597">
                  <c:v>0.59800000000000098</c:v>
                </c:pt>
                <c:pt idx="598">
                  <c:v>0.59900000000000098</c:v>
                </c:pt>
                <c:pt idx="599">
                  <c:v>0.60000000000000098</c:v>
                </c:pt>
                <c:pt idx="600">
                  <c:v>0.60100000000000098</c:v>
                </c:pt>
                <c:pt idx="601">
                  <c:v>0.60200000000000098</c:v>
                </c:pt>
                <c:pt idx="602">
                  <c:v>0.60300000000000098</c:v>
                </c:pt>
                <c:pt idx="603">
                  <c:v>0.60400000000000098</c:v>
                </c:pt>
                <c:pt idx="604">
                  <c:v>0.60500000000000098</c:v>
                </c:pt>
                <c:pt idx="605">
                  <c:v>0.60600000000000098</c:v>
                </c:pt>
                <c:pt idx="606">
                  <c:v>0.60700000000000098</c:v>
                </c:pt>
                <c:pt idx="607">
                  <c:v>0.60800000000000098</c:v>
                </c:pt>
                <c:pt idx="608">
                  <c:v>0.60900000000000098</c:v>
                </c:pt>
                <c:pt idx="609">
                  <c:v>0.61000000000000099</c:v>
                </c:pt>
                <c:pt idx="610">
                  <c:v>0.61100000000000099</c:v>
                </c:pt>
                <c:pt idx="611">
                  <c:v>0.61200000000000099</c:v>
                </c:pt>
                <c:pt idx="612">
                  <c:v>0.61300000000000099</c:v>
                </c:pt>
                <c:pt idx="613">
                  <c:v>0.61400000000000099</c:v>
                </c:pt>
                <c:pt idx="614">
                  <c:v>0.61500000000000099</c:v>
                </c:pt>
                <c:pt idx="615">
                  <c:v>0.61600000000000099</c:v>
                </c:pt>
                <c:pt idx="616">
                  <c:v>0.61700000000000099</c:v>
                </c:pt>
                <c:pt idx="617">
                  <c:v>0.61800000000000099</c:v>
                </c:pt>
                <c:pt idx="618">
                  <c:v>0.61900000000000099</c:v>
                </c:pt>
                <c:pt idx="619">
                  <c:v>0.62000000000000099</c:v>
                </c:pt>
                <c:pt idx="620">
                  <c:v>0.621000000000001</c:v>
                </c:pt>
                <c:pt idx="621">
                  <c:v>0.622000000000001</c:v>
                </c:pt>
                <c:pt idx="622">
                  <c:v>0.623000000000001</c:v>
                </c:pt>
                <c:pt idx="623">
                  <c:v>0.624000000000001</c:v>
                </c:pt>
                <c:pt idx="624">
                  <c:v>0.625000000000001</c:v>
                </c:pt>
                <c:pt idx="625">
                  <c:v>0.626000000000001</c:v>
                </c:pt>
                <c:pt idx="626">
                  <c:v>0.627000000000001</c:v>
                </c:pt>
                <c:pt idx="627">
                  <c:v>0.628000000000001</c:v>
                </c:pt>
                <c:pt idx="628">
                  <c:v>0.629000000000001</c:v>
                </c:pt>
                <c:pt idx="629">
                  <c:v>0.630000000000001</c:v>
                </c:pt>
                <c:pt idx="630">
                  <c:v>0.631000000000001</c:v>
                </c:pt>
                <c:pt idx="631">
                  <c:v>0.63200000000000101</c:v>
                </c:pt>
                <c:pt idx="632">
                  <c:v>0.63300000000000101</c:v>
                </c:pt>
                <c:pt idx="633">
                  <c:v>0.63400000000000101</c:v>
                </c:pt>
                <c:pt idx="634">
                  <c:v>0.63500000000000101</c:v>
                </c:pt>
                <c:pt idx="635">
                  <c:v>0.63600000000000101</c:v>
                </c:pt>
                <c:pt idx="636">
                  <c:v>0.63700000000000101</c:v>
                </c:pt>
                <c:pt idx="637">
                  <c:v>0.63800000000000101</c:v>
                </c:pt>
                <c:pt idx="638">
                  <c:v>0.63900000000000101</c:v>
                </c:pt>
                <c:pt idx="639">
                  <c:v>0.64000000000000101</c:v>
                </c:pt>
                <c:pt idx="640">
                  <c:v>0.64100000000000101</c:v>
                </c:pt>
                <c:pt idx="641">
                  <c:v>0.64200000000000101</c:v>
                </c:pt>
                <c:pt idx="642">
                  <c:v>0.64300000000000102</c:v>
                </c:pt>
                <c:pt idx="643">
                  <c:v>0.64400000000000102</c:v>
                </c:pt>
                <c:pt idx="644">
                  <c:v>0.64500000000000102</c:v>
                </c:pt>
                <c:pt idx="645">
                  <c:v>0.64600000000000102</c:v>
                </c:pt>
                <c:pt idx="646">
                  <c:v>0.64700000000000102</c:v>
                </c:pt>
                <c:pt idx="647">
                  <c:v>0.64800000000000102</c:v>
                </c:pt>
                <c:pt idx="648">
                  <c:v>0.64900000000000102</c:v>
                </c:pt>
                <c:pt idx="649">
                  <c:v>0.65000000000000102</c:v>
                </c:pt>
                <c:pt idx="650">
                  <c:v>0.65100000000000102</c:v>
                </c:pt>
                <c:pt idx="651">
                  <c:v>0.65200000000000102</c:v>
                </c:pt>
                <c:pt idx="652">
                  <c:v>0.65300000000000102</c:v>
                </c:pt>
                <c:pt idx="653">
                  <c:v>0.65400000000000102</c:v>
                </c:pt>
                <c:pt idx="654">
                  <c:v>0.65500000000000103</c:v>
                </c:pt>
                <c:pt idx="655">
                  <c:v>0.65600000000000103</c:v>
                </c:pt>
                <c:pt idx="656">
                  <c:v>0.65700000000000103</c:v>
                </c:pt>
                <c:pt idx="657">
                  <c:v>0.65800000000000103</c:v>
                </c:pt>
                <c:pt idx="658">
                  <c:v>0.65900000000000103</c:v>
                </c:pt>
                <c:pt idx="659">
                  <c:v>0.66000000000000103</c:v>
                </c:pt>
                <c:pt idx="660">
                  <c:v>0.66100000000000103</c:v>
                </c:pt>
                <c:pt idx="661">
                  <c:v>0.66200000000000103</c:v>
                </c:pt>
                <c:pt idx="662">
                  <c:v>0.66300000000000103</c:v>
                </c:pt>
                <c:pt idx="663">
                  <c:v>0.66400000000000103</c:v>
                </c:pt>
                <c:pt idx="664">
                  <c:v>0.66500000000000103</c:v>
                </c:pt>
                <c:pt idx="665">
                  <c:v>0.66600000000000104</c:v>
                </c:pt>
                <c:pt idx="666">
                  <c:v>0.66700000000000104</c:v>
                </c:pt>
                <c:pt idx="667">
                  <c:v>0.66800000000000104</c:v>
                </c:pt>
                <c:pt idx="668">
                  <c:v>0.66900000000000104</c:v>
                </c:pt>
                <c:pt idx="669">
                  <c:v>0.67000000000000104</c:v>
                </c:pt>
                <c:pt idx="670">
                  <c:v>0.67100000000000104</c:v>
                </c:pt>
                <c:pt idx="671">
                  <c:v>0.67200000000000104</c:v>
                </c:pt>
                <c:pt idx="672">
                  <c:v>0.67300000000000104</c:v>
                </c:pt>
                <c:pt idx="673">
                  <c:v>0.67400000000000104</c:v>
                </c:pt>
                <c:pt idx="674">
                  <c:v>0.67500000000000104</c:v>
                </c:pt>
                <c:pt idx="675">
                  <c:v>0.67600000000000104</c:v>
                </c:pt>
                <c:pt idx="676">
                  <c:v>0.67700000000000105</c:v>
                </c:pt>
                <c:pt idx="677">
                  <c:v>0.67800000000000105</c:v>
                </c:pt>
                <c:pt idx="678">
                  <c:v>0.67900000000000105</c:v>
                </c:pt>
                <c:pt idx="679">
                  <c:v>0.68000000000000105</c:v>
                </c:pt>
                <c:pt idx="680">
                  <c:v>0.68100000000000105</c:v>
                </c:pt>
                <c:pt idx="681">
                  <c:v>0.68200000000000105</c:v>
                </c:pt>
                <c:pt idx="682">
                  <c:v>0.68300000000000105</c:v>
                </c:pt>
                <c:pt idx="683">
                  <c:v>0.68400000000000105</c:v>
                </c:pt>
                <c:pt idx="684">
                  <c:v>0.68500000000000105</c:v>
                </c:pt>
                <c:pt idx="685">
                  <c:v>0.68600000000000105</c:v>
                </c:pt>
                <c:pt idx="686">
                  <c:v>0.68700000000000105</c:v>
                </c:pt>
                <c:pt idx="687">
                  <c:v>0.68800000000000106</c:v>
                </c:pt>
                <c:pt idx="688">
                  <c:v>0.68900000000000095</c:v>
                </c:pt>
                <c:pt idx="689">
                  <c:v>0.69000000000000095</c:v>
                </c:pt>
                <c:pt idx="690">
                  <c:v>0.69100000000000095</c:v>
                </c:pt>
                <c:pt idx="691">
                  <c:v>0.69200000000000095</c:v>
                </c:pt>
                <c:pt idx="692">
                  <c:v>0.69300000000000095</c:v>
                </c:pt>
                <c:pt idx="693">
                  <c:v>0.69400000000000095</c:v>
                </c:pt>
                <c:pt idx="694">
                  <c:v>0.69500000000000095</c:v>
                </c:pt>
                <c:pt idx="695">
                  <c:v>0.69600000000000095</c:v>
                </c:pt>
                <c:pt idx="696">
                  <c:v>0.69700000000000095</c:v>
                </c:pt>
                <c:pt idx="697">
                  <c:v>0.69800000000000095</c:v>
                </c:pt>
                <c:pt idx="698">
                  <c:v>0.69900000000000095</c:v>
                </c:pt>
                <c:pt idx="699">
                  <c:v>0.70000000000000095</c:v>
                </c:pt>
                <c:pt idx="700">
                  <c:v>0.70100000000000096</c:v>
                </c:pt>
                <c:pt idx="701">
                  <c:v>0.70200000000000096</c:v>
                </c:pt>
                <c:pt idx="702">
                  <c:v>0.70300000000000096</c:v>
                </c:pt>
                <c:pt idx="703">
                  <c:v>0.70400000000000096</c:v>
                </c:pt>
                <c:pt idx="704">
                  <c:v>0.70500000000000096</c:v>
                </c:pt>
                <c:pt idx="705">
                  <c:v>0.70600000000000096</c:v>
                </c:pt>
                <c:pt idx="706">
                  <c:v>0.70700000000000096</c:v>
                </c:pt>
                <c:pt idx="707">
                  <c:v>0.70800000000000096</c:v>
                </c:pt>
                <c:pt idx="708">
                  <c:v>0.70900000000000096</c:v>
                </c:pt>
                <c:pt idx="709">
                  <c:v>0.71000000000000096</c:v>
                </c:pt>
                <c:pt idx="710">
                  <c:v>0.71100000000000096</c:v>
                </c:pt>
                <c:pt idx="711">
                  <c:v>0.71200000000000097</c:v>
                </c:pt>
                <c:pt idx="712">
                  <c:v>0.71300000000000097</c:v>
                </c:pt>
                <c:pt idx="713">
                  <c:v>0.71400000000000097</c:v>
                </c:pt>
                <c:pt idx="714">
                  <c:v>0.71500000000000097</c:v>
                </c:pt>
                <c:pt idx="715">
                  <c:v>0.71600000000000097</c:v>
                </c:pt>
                <c:pt idx="716">
                  <c:v>0.71700000000000097</c:v>
                </c:pt>
                <c:pt idx="717">
                  <c:v>0.71800000000000097</c:v>
                </c:pt>
                <c:pt idx="718">
                  <c:v>0.71900000000000097</c:v>
                </c:pt>
                <c:pt idx="719">
                  <c:v>0.72000000000000097</c:v>
                </c:pt>
                <c:pt idx="720">
                  <c:v>0.72100000000000097</c:v>
                </c:pt>
                <c:pt idx="721">
                  <c:v>0.72200000000000097</c:v>
                </c:pt>
                <c:pt idx="722">
                  <c:v>0.72300000000000098</c:v>
                </c:pt>
                <c:pt idx="723">
                  <c:v>0.72400000000000098</c:v>
                </c:pt>
                <c:pt idx="724">
                  <c:v>0.72500000000000098</c:v>
                </c:pt>
                <c:pt idx="725">
                  <c:v>0.72600000000000098</c:v>
                </c:pt>
                <c:pt idx="726">
                  <c:v>0.72700000000000098</c:v>
                </c:pt>
                <c:pt idx="727">
                  <c:v>0.72800000000000098</c:v>
                </c:pt>
                <c:pt idx="728">
                  <c:v>0.72900000000000098</c:v>
                </c:pt>
                <c:pt idx="729">
                  <c:v>0.73000000000000098</c:v>
                </c:pt>
                <c:pt idx="730">
                  <c:v>0.73100000000000098</c:v>
                </c:pt>
                <c:pt idx="731">
                  <c:v>0.73200000000000098</c:v>
                </c:pt>
                <c:pt idx="732">
                  <c:v>0.73300000000000098</c:v>
                </c:pt>
                <c:pt idx="733">
                  <c:v>0.73400000000000098</c:v>
                </c:pt>
                <c:pt idx="734">
                  <c:v>0.73500000000000099</c:v>
                </c:pt>
                <c:pt idx="735">
                  <c:v>0.73600000000000099</c:v>
                </c:pt>
                <c:pt idx="736">
                  <c:v>0.73700000000000099</c:v>
                </c:pt>
                <c:pt idx="737">
                  <c:v>0.73800000000000099</c:v>
                </c:pt>
                <c:pt idx="738">
                  <c:v>0.73900000000000099</c:v>
                </c:pt>
                <c:pt idx="739">
                  <c:v>0.74000000000000099</c:v>
                </c:pt>
                <c:pt idx="740">
                  <c:v>0.74100000000000099</c:v>
                </c:pt>
                <c:pt idx="741">
                  <c:v>0.74200000000000099</c:v>
                </c:pt>
                <c:pt idx="742">
                  <c:v>0.74300000000000099</c:v>
                </c:pt>
                <c:pt idx="743">
                  <c:v>0.74400000000000099</c:v>
                </c:pt>
                <c:pt idx="744">
                  <c:v>0.74500000000000099</c:v>
                </c:pt>
                <c:pt idx="745">
                  <c:v>0.746000000000001</c:v>
                </c:pt>
                <c:pt idx="746">
                  <c:v>0.747000000000001</c:v>
                </c:pt>
                <c:pt idx="747">
                  <c:v>0.748000000000001</c:v>
                </c:pt>
                <c:pt idx="748">
                  <c:v>0.749000000000001</c:v>
                </c:pt>
                <c:pt idx="749">
                  <c:v>0.750000000000001</c:v>
                </c:pt>
                <c:pt idx="750">
                  <c:v>0.751000000000001</c:v>
                </c:pt>
                <c:pt idx="751">
                  <c:v>0.752000000000001</c:v>
                </c:pt>
                <c:pt idx="752">
                  <c:v>0.753000000000001</c:v>
                </c:pt>
                <c:pt idx="753">
                  <c:v>0.754000000000001</c:v>
                </c:pt>
                <c:pt idx="754">
                  <c:v>0.755000000000001</c:v>
                </c:pt>
                <c:pt idx="755">
                  <c:v>0.756000000000001</c:v>
                </c:pt>
                <c:pt idx="756">
                  <c:v>0.75700000000000101</c:v>
                </c:pt>
                <c:pt idx="757">
                  <c:v>0.75800000000000101</c:v>
                </c:pt>
                <c:pt idx="758">
                  <c:v>0.75900000000000101</c:v>
                </c:pt>
                <c:pt idx="759">
                  <c:v>0.76000000000000101</c:v>
                </c:pt>
                <c:pt idx="760">
                  <c:v>0.76100000000000101</c:v>
                </c:pt>
                <c:pt idx="761">
                  <c:v>0.76200000000000101</c:v>
                </c:pt>
                <c:pt idx="762">
                  <c:v>0.76300000000000101</c:v>
                </c:pt>
                <c:pt idx="763">
                  <c:v>0.76400000000000101</c:v>
                </c:pt>
                <c:pt idx="764">
                  <c:v>0.76500000000000101</c:v>
                </c:pt>
                <c:pt idx="765">
                  <c:v>0.76600000000000101</c:v>
                </c:pt>
                <c:pt idx="766">
                  <c:v>0.76700000000000101</c:v>
                </c:pt>
                <c:pt idx="767">
                  <c:v>0.76800000000000102</c:v>
                </c:pt>
                <c:pt idx="768">
                  <c:v>0.76900000000000102</c:v>
                </c:pt>
                <c:pt idx="769">
                  <c:v>0.77000000000000102</c:v>
                </c:pt>
                <c:pt idx="770">
                  <c:v>0.77100000000000102</c:v>
                </c:pt>
                <c:pt idx="771">
                  <c:v>0.77200000000000102</c:v>
                </c:pt>
                <c:pt idx="772">
                  <c:v>0.77300000000000102</c:v>
                </c:pt>
                <c:pt idx="773">
                  <c:v>0.77400000000000102</c:v>
                </c:pt>
                <c:pt idx="774">
                  <c:v>0.77500000000000102</c:v>
                </c:pt>
                <c:pt idx="775">
                  <c:v>0.77600000000000102</c:v>
                </c:pt>
                <c:pt idx="776">
                  <c:v>0.77700000000000102</c:v>
                </c:pt>
                <c:pt idx="777">
                  <c:v>0.77800000000000102</c:v>
                </c:pt>
                <c:pt idx="778">
                  <c:v>0.77900000000000102</c:v>
                </c:pt>
                <c:pt idx="779">
                  <c:v>0.78000000000000103</c:v>
                </c:pt>
                <c:pt idx="780">
                  <c:v>0.78100000000000103</c:v>
                </c:pt>
                <c:pt idx="781">
                  <c:v>0.78200000000000103</c:v>
                </c:pt>
                <c:pt idx="782">
                  <c:v>0.78300000000000103</c:v>
                </c:pt>
                <c:pt idx="783">
                  <c:v>0.78400000000000103</c:v>
                </c:pt>
                <c:pt idx="784">
                  <c:v>0.78500000000000103</c:v>
                </c:pt>
                <c:pt idx="785">
                  <c:v>0.78600000000000103</c:v>
                </c:pt>
                <c:pt idx="786">
                  <c:v>0.78700000000000103</c:v>
                </c:pt>
                <c:pt idx="787">
                  <c:v>0.78800000000000103</c:v>
                </c:pt>
                <c:pt idx="788">
                  <c:v>0.78900000000000103</c:v>
                </c:pt>
                <c:pt idx="789">
                  <c:v>0.79000000000000103</c:v>
                </c:pt>
                <c:pt idx="790">
                  <c:v>0.79100000000000104</c:v>
                </c:pt>
                <c:pt idx="791">
                  <c:v>0.79200000000000104</c:v>
                </c:pt>
                <c:pt idx="792">
                  <c:v>0.79300000000000104</c:v>
                </c:pt>
                <c:pt idx="793">
                  <c:v>0.79400000000000104</c:v>
                </c:pt>
                <c:pt idx="794">
                  <c:v>0.79500000000000104</c:v>
                </c:pt>
                <c:pt idx="795">
                  <c:v>0.79600000000000104</c:v>
                </c:pt>
                <c:pt idx="796">
                  <c:v>0.79700000000000104</c:v>
                </c:pt>
                <c:pt idx="797">
                  <c:v>0.79800000000000104</c:v>
                </c:pt>
                <c:pt idx="798">
                  <c:v>0.79900000000000104</c:v>
                </c:pt>
                <c:pt idx="799">
                  <c:v>0.80000000000000104</c:v>
                </c:pt>
                <c:pt idx="800">
                  <c:v>0.80100000000000104</c:v>
                </c:pt>
                <c:pt idx="801">
                  <c:v>0.80200000000000105</c:v>
                </c:pt>
                <c:pt idx="802">
                  <c:v>0.80300000000000105</c:v>
                </c:pt>
                <c:pt idx="803">
                  <c:v>0.80400000000000105</c:v>
                </c:pt>
                <c:pt idx="804">
                  <c:v>0.80500000000000105</c:v>
                </c:pt>
                <c:pt idx="805">
                  <c:v>0.80600000000000105</c:v>
                </c:pt>
                <c:pt idx="806">
                  <c:v>0.80700000000000105</c:v>
                </c:pt>
                <c:pt idx="807">
                  <c:v>0.80800000000000105</c:v>
                </c:pt>
                <c:pt idx="808">
                  <c:v>0.80900000000000105</c:v>
                </c:pt>
                <c:pt idx="809">
                  <c:v>0.81000000000000105</c:v>
                </c:pt>
                <c:pt idx="810">
                  <c:v>0.81100000000000105</c:v>
                </c:pt>
                <c:pt idx="811">
                  <c:v>0.81200000000000105</c:v>
                </c:pt>
                <c:pt idx="812">
                  <c:v>0.81300000000000106</c:v>
                </c:pt>
                <c:pt idx="813">
                  <c:v>0.81400000000000095</c:v>
                </c:pt>
                <c:pt idx="814">
                  <c:v>0.81500000000000095</c:v>
                </c:pt>
                <c:pt idx="815">
                  <c:v>0.81600000000000095</c:v>
                </c:pt>
                <c:pt idx="816">
                  <c:v>0.81700000000000095</c:v>
                </c:pt>
                <c:pt idx="817">
                  <c:v>0.81800000000000095</c:v>
                </c:pt>
                <c:pt idx="818">
                  <c:v>0.81900000000000095</c:v>
                </c:pt>
                <c:pt idx="819">
                  <c:v>0.82000000000000095</c:v>
                </c:pt>
                <c:pt idx="820">
                  <c:v>0.82100000000000095</c:v>
                </c:pt>
                <c:pt idx="821">
                  <c:v>0.82200000000000095</c:v>
                </c:pt>
                <c:pt idx="822">
                  <c:v>0.82300000000000095</c:v>
                </c:pt>
                <c:pt idx="823">
                  <c:v>0.82400000000000095</c:v>
                </c:pt>
                <c:pt idx="824">
                  <c:v>0.82500000000000095</c:v>
                </c:pt>
                <c:pt idx="825">
                  <c:v>0.82600000000000096</c:v>
                </c:pt>
                <c:pt idx="826">
                  <c:v>0.82700000000000096</c:v>
                </c:pt>
                <c:pt idx="827">
                  <c:v>0.82800000000000096</c:v>
                </c:pt>
                <c:pt idx="828">
                  <c:v>0.82900000000000096</c:v>
                </c:pt>
                <c:pt idx="829">
                  <c:v>0.83000000000000096</c:v>
                </c:pt>
                <c:pt idx="830">
                  <c:v>0.83100000000000096</c:v>
                </c:pt>
                <c:pt idx="831">
                  <c:v>0.83200000000000096</c:v>
                </c:pt>
                <c:pt idx="832">
                  <c:v>0.83300000000000096</c:v>
                </c:pt>
                <c:pt idx="833">
                  <c:v>0.83400000000000096</c:v>
                </c:pt>
                <c:pt idx="834">
                  <c:v>0.83500000000000096</c:v>
                </c:pt>
                <c:pt idx="835">
                  <c:v>0.83600000000000096</c:v>
                </c:pt>
                <c:pt idx="836">
                  <c:v>0.83700000000000097</c:v>
                </c:pt>
                <c:pt idx="837">
                  <c:v>0.83800000000000097</c:v>
                </c:pt>
                <c:pt idx="838">
                  <c:v>0.83900000000000097</c:v>
                </c:pt>
                <c:pt idx="839">
                  <c:v>0.84000000000000097</c:v>
                </c:pt>
                <c:pt idx="840">
                  <c:v>0.84100000000000097</c:v>
                </c:pt>
                <c:pt idx="841">
                  <c:v>0.84200000000000097</c:v>
                </c:pt>
                <c:pt idx="842">
                  <c:v>0.84300000000000097</c:v>
                </c:pt>
                <c:pt idx="843">
                  <c:v>0.84400000000000097</c:v>
                </c:pt>
                <c:pt idx="844">
                  <c:v>0.84500000000000097</c:v>
                </c:pt>
                <c:pt idx="845">
                  <c:v>0.84600000000000097</c:v>
                </c:pt>
                <c:pt idx="846">
                  <c:v>0.84700000000000097</c:v>
                </c:pt>
                <c:pt idx="847">
                  <c:v>0.84800000000000098</c:v>
                </c:pt>
                <c:pt idx="848">
                  <c:v>0.84900000000000098</c:v>
                </c:pt>
                <c:pt idx="849">
                  <c:v>0.85000000000000098</c:v>
                </c:pt>
                <c:pt idx="850">
                  <c:v>0.85100000000000098</c:v>
                </c:pt>
                <c:pt idx="851">
                  <c:v>0.85200000000000098</c:v>
                </c:pt>
                <c:pt idx="852">
                  <c:v>0.85300000000000098</c:v>
                </c:pt>
                <c:pt idx="853">
                  <c:v>0.85400000000000098</c:v>
                </c:pt>
                <c:pt idx="854">
                  <c:v>0.85500000000000098</c:v>
                </c:pt>
                <c:pt idx="855">
                  <c:v>0.85600000000000098</c:v>
                </c:pt>
                <c:pt idx="856">
                  <c:v>0.85700000000000098</c:v>
                </c:pt>
                <c:pt idx="857">
                  <c:v>0.85800000000000098</c:v>
                </c:pt>
                <c:pt idx="858">
                  <c:v>0.85900000000000098</c:v>
                </c:pt>
                <c:pt idx="859">
                  <c:v>0.86000000000000099</c:v>
                </c:pt>
                <c:pt idx="860">
                  <c:v>0.86100000000000099</c:v>
                </c:pt>
                <c:pt idx="861">
                  <c:v>0.86200000000000099</c:v>
                </c:pt>
                <c:pt idx="862">
                  <c:v>0.86300000000000099</c:v>
                </c:pt>
                <c:pt idx="863">
                  <c:v>0.86400000000000099</c:v>
                </c:pt>
                <c:pt idx="864">
                  <c:v>0.86500000000000099</c:v>
                </c:pt>
                <c:pt idx="865">
                  <c:v>0.86600000000000099</c:v>
                </c:pt>
                <c:pt idx="866">
                  <c:v>0.86700000000000099</c:v>
                </c:pt>
                <c:pt idx="867">
                  <c:v>0.86800000000000099</c:v>
                </c:pt>
                <c:pt idx="868">
                  <c:v>0.86900000000000099</c:v>
                </c:pt>
                <c:pt idx="869">
                  <c:v>0.87000000000000099</c:v>
                </c:pt>
                <c:pt idx="870">
                  <c:v>0.871000000000001</c:v>
                </c:pt>
                <c:pt idx="871">
                  <c:v>0.872000000000001</c:v>
                </c:pt>
                <c:pt idx="872">
                  <c:v>0.873000000000001</c:v>
                </c:pt>
                <c:pt idx="873">
                  <c:v>0.874000000000001</c:v>
                </c:pt>
                <c:pt idx="874">
                  <c:v>0.875000000000001</c:v>
                </c:pt>
                <c:pt idx="875">
                  <c:v>0.876000000000001</c:v>
                </c:pt>
                <c:pt idx="876">
                  <c:v>0.877000000000001</c:v>
                </c:pt>
                <c:pt idx="877">
                  <c:v>0.878000000000001</c:v>
                </c:pt>
                <c:pt idx="878">
                  <c:v>0.879000000000001</c:v>
                </c:pt>
                <c:pt idx="879">
                  <c:v>0.880000000000001</c:v>
                </c:pt>
                <c:pt idx="880">
                  <c:v>0.881000000000001</c:v>
                </c:pt>
                <c:pt idx="881">
                  <c:v>0.88200000000000101</c:v>
                </c:pt>
                <c:pt idx="882">
                  <c:v>0.88300000000000101</c:v>
                </c:pt>
                <c:pt idx="883">
                  <c:v>0.88400000000000101</c:v>
                </c:pt>
                <c:pt idx="884">
                  <c:v>0.88500000000000101</c:v>
                </c:pt>
                <c:pt idx="885">
                  <c:v>0.88600000000000101</c:v>
                </c:pt>
                <c:pt idx="886">
                  <c:v>0.88700000000000101</c:v>
                </c:pt>
                <c:pt idx="887">
                  <c:v>0.88800000000000101</c:v>
                </c:pt>
                <c:pt idx="888">
                  <c:v>0.88900000000000101</c:v>
                </c:pt>
                <c:pt idx="889">
                  <c:v>0.89000000000000101</c:v>
                </c:pt>
                <c:pt idx="890">
                  <c:v>0.89100000000000101</c:v>
                </c:pt>
                <c:pt idx="891">
                  <c:v>0.89200000000000101</c:v>
                </c:pt>
                <c:pt idx="892">
                  <c:v>0.89300000000000102</c:v>
                </c:pt>
                <c:pt idx="893">
                  <c:v>0.89400000000000102</c:v>
                </c:pt>
                <c:pt idx="894">
                  <c:v>0.89500000000000102</c:v>
                </c:pt>
                <c:pt idx="895">
                  <c:v>0.89600000000000102</c:v>
                </c:pt>
                <c:pt idx="896">
                  <c:v>0.89700000000000102</c:v>
                </c:pt>
                <c:pt idx="897">
                  <c:v>0.89800000000000102</c:v>
                </c:pt>
                <c:pt idx="898">
                  <c:v>0.89900000000000102</c:v>
                </c:pt>
                <c:pt idx="899">
                  <c:v>0.90000000000000102</c:v>
                </c:pt>
                <c:pt idx="900">
                  <c:v>0.90100000000000102</c:v>
                </c:pt>
                <c:pt idx="901">
                  <c:v>0.90200000000000102</c:v>
                </c:pt>
                <c:pt idx="902">
                  <c:v>0.90300000000000102</c:v>
                </c:pt>
                <c:pt idx="903">
                  <c:v>0.90400000000000102</c:v>
                </c:pt>
                <c:pt idx="904">
                  <c:v>0.90500000000000103</c:v>
                </c:pt>
                <c:pt idx="905">
                  <c:v>0.90600000000000103</c:v>
                </c:pt>
                <c:pt idx="906">
                  <c:v>0.90700000000000103</c:v>
                </c:pt>
                <c:pt idx="907">
                  <c:v>0.90800000000000103</c:v>
                </c:pt>
                <c:pt idx="908">
                  <c:v>0.90900000000000103</c:v>
                </c:pt>
                <c:pt idx="909">
                  <c:v>0.91000000000000103</c:v>
                </c:pt>
                <c:pt idx="910">
                  <c:v>0.91100000000000103</c:v>
                </c:pt>
                <c:pt idx="911">
                  <c:v>0.91200000000000103</c:v>
                </c:pt>
                <c:pt idx="912">
                  <c:v>0.91300000000000103</c:v>
                </c:pt>
                <c:pt idx="913">
                  <c:v>0.91400000000000103</c:v>
                </c:pt>
                <c:pt idx="914">
                  <c:v>0.91500000000000103</c:v>
                </c:pt>
                <c:pt idx="915">
                  <c:v>0.91600000000000104</c:v>
                </c:pt>
                <c:pt idx="916">
                  <c:v>0.91700000000000104</c:v>
                </c:pt>
                <c:pt idx="917">
                  <c:v>0.91800000000000104</c:v>
                </c:pt>
                <c:pt idx="918">
                  <c:v>0.91900000000000104</c:v>
                </c:pt>
                <c:pt idx="919">
                  <c:v>0.92000000000000104</c:v>
                </c:pt>
                <c:pt idx="920">
                  <c:v>0.92100000000000104</c:v>
                </c:pt>
                <c:pt idx="921">
                  <c:v>0.92200000000000104</c:v>
                </c:pt>
                <c:pt idx="922">
                  <c:v>0.92300000000000104</c:v>
                </c:pt>
                <c:pt idx="923">
                  <c:v>0.92400000000000104</c:v>
                </c:pt>
                <c:pt idx="924">
                  <c:v>0.92500000000000104</c:v>
                </c:pt>
                <c:pt idx="925">
                  <c:v>0.92600000000000104</c:v>
                </c:pt>
                <c:pt idx="926">
                  <c:v>0.92700000000000105</c:v>
                </c:pt>
                <c:pt idx="927">
                  <c:v>0.92800000000000105</c:v>
                </c:pt>
                <c:pt idx="928">
                  <c:v>0.92900000000000105</c:v>
                </c:pt>
                <c:pt idx="929">
                  <c:v>0.93000000000000105</c:v>
                </c:pt>
                <c:pt idx="930">
                  <c:v>0.93100000000000105</c:v>
                </c:pt>
                <c:pt idx="931">
                  <c:v>0.93200000000000105</c:v>
                </c:pt>
                <c:pt idx="932">
                  <c:v>0.93300000000000105</c:v>
                </c:pt>
                <c:pt idx="933">
                  <c:v>0.93400000000000105</c:v>
                </c:pt>
                <c:pt idx="934">
                  <c:v>0.93500000000000105</c:v>
                </c:pt>
                <c:pt idx="935">
                  <c:v>0.93600000000000105</c:v>
                </c:pt>
                <c:pt idx="936">
                  <c:v>0.93700000000000105</c:v>
                </c:pt>
                <c:pt idx="937">
                  <c:v>0.93800000000000106</c:v>
                </c:pt>
                <c:pt idx="938">
                  <c:v>0.93900000000000095</c:v>
                </c:pt>
                <c:pt idx="939">
                  <c:v>0.94000000000000095</c:v>
                </c:pt>
                <c:pt idx="940">
                  <c:v>0.94100000000000095</c:v>
                </c:pt>
                <c:pt idx="941">
                  <c:v>0.94200000000000095</c:v>
                </c:pt>
                <c:pt idx="942">
                  <c:v>0.94300000000000095</c:v>
                </c:pt>
                <c:pt idx="943">
                  <c:v>0.94400000000000095</c:v>
                </c:pt>
                <c:pt idx="944">
                  <c:v>0.94500000000000095</c:v>
                </c:pt>
                <c:pt idx="945">
                  <c:v>0.94600000000000095</c:v>
                </c:pt>
                <c:pt idx="946">
                  <c:v>0.94700000000000095</c:v>
                </c:pt>
                <c:pt idx="947">
                  <c:v>0.94800000000000095</c:v>
                </c:pt>
                <c:pt idx="948">
                  <c:v>0.94900000000000095</c:v>
                </c:pt>
                <c:pt idx="949">
                  <c:v>0.95000000000000095</c:v>
                </c:pt>
                <c:pt idx="950">
                  <c:v>0.95100000000000096</c:v>
                </c:pt>
                <c:pt idx="951">
                  <c:v>0.95200000000000096</c:v>
                </c:pt>
                <c:pt idx="952">
                  <c:v>0.95300000000000096</c:v>
                </c:pt>
                <c:pt idx="953">
                  <c:v>0.95400000000000096</c:v>
                </c:pt>
                <c:pt idx="954">
                  <c:v>0.95500000000000096</c:v>
                </c:pt>
                <c:pt idx="955">
                  <c:v>0.95600000000000096</c:v>
                </c:pt>
                <c:pt idx="956">
                  <c:v>0.95700000000000096</c:v>
                </c:pt>
                <c:pt idx="957">
                  <c:v>0.95800000000000096</c:v>
                </c:pt>
                <c:pt idx="958">
                  <c:v>0.95900000000000096</c:v>
                </c:pt>
                <c:pt idx="959">
                  <c:v>0.96000000000000096</c:v>
                </c:pt>
                <c:pt idx="960">
                  <c:v>0.96100000000000096</c:v>
                </c:pt>
                <c:pt idx="961">
                  <c:v>0.96200000000000097</c:v>
                </c:pt>
                <c:pt idx="962">
                  <c:v>0.96300000000000097</c:v>
                </c:pt>
                <c:pt idx="963">
                  <c:v>0.96400000000000097</c:v>
                </c:pt>
                <c:pt idx="964">
                  <c:v>0.96500000000000097</c:v>
                </c:pt>
                <c:pt idx="965">
                  <c:v>0.96600000000000097</c:v>
                </c:pt>
                <c:pt idx="966">
                  <c:v>0.96700000000000097</c:v>
                </c:pt>
                <c:pt idx="967">
                  <c:v>0.96800000000000097</c:v>
                </c:pt>
                <c:pt idx="968">
                  <c:v>0.96900000000000097</c:v>
                </c:pt>
                <c:pt idx="969">
                  <c:v>0.97000000000000097</c:v>
                </c:pt>
                <c:pt idx="970">
                  <c:v>0.97100000000000097</c:v>
                </c:pt>
                <c:pt idx="971">
                  <c:v>0.97200000000000097</c:v>
                </c:pt>
                <c:pt idx="972">
                  <c:v>0.97300000000000098</c:v>
                </c:pt>
                <c:pt idx="973">
                  <c:v>0.97400000000000098</c:v>
                </c:pt>
                <c:pt idx="974">
                  <c:v>0.97500000000000098</c:v>
                </c:pt>
                <c:pt idx="975">
                  <c:v>0.97600000000000098</c:v>
                </c:pt>
                <c:pt idx="976">
                  <c:v>0.97700000000000098</c:v>
                </c:pt>
                <c:pt idx="977">
                  <c:v>0.97800000000000098</c:v>
                </c:pt>
                <c:pt idx="978">
                  <c:v>0.97900000000000098</c:v>
                </c:pt>
                <c:pt idx="979">
                  <c:v>0.98000000000000098</c:v>
                </c:pt>
                <c:pt idx="980">
                  <c:v>0.98100000000000098</c:v>
                </c:pt>
                <c:pt idx="981">
                  <c:v>0.98200000000000098</c:v>
                </c:pt>
                <c:pt idx="982">
                  <c:v>0.98300000000000098</c:v>
                </c:pt>
                <c:pt idx="983">
                  <c:v>0.98400000000000098</c:v>
                </c:pt>
                <c:pt idx="984">
                  <c:v>0.98500000000000099</c:v>
                </c:pt>
                <c:pt idx="985">
                  <c:v>0.98600000000000099</c:v>
                </c:pt>
                <c:pt idx="986">
                  <c:v>0.98700000000000099</c:v>
                </c:pt>
                <c:pt idx="987">
                  <c:v>0.98800000000000099</c:v>
                </c:pt>
                <c:pt idx="988">
                  <c:v>0.98900000000000099</c:v>
                </c:pt>
                <c:pt idx="989">
                  <c:v>0.99000000000000099</c:v>
                </c:pt>
                <c:pt idx="990">
                  <c:v>0.99100000000000099</c:v>
                </c:pt>
                <c:pt idx="991">
                  <c:v>0.99200000000000099</c:v>
                </c:pt>
                <c:pt idx="992">
                  <c:v>0.99300000000000099</c:v>
                </c:pt>
                <c:pt idx="993">
                  <c:v>0.99400000000000099</c:v>
                </c:pt>
                <c:pt idx="994">
                  <c:v>0.99500000000000099</c:v>
                </c:pt>
                <c:pt idx="995">
                  <c:v>0.996000000000001</c:v>
                </c:pt>
                <c:pt idx="996">
                  <c:v>0.997000000000001</c:v>
                </c:pt>
                <c:pt idx="997">
                  <c:v>0.998000000000001</c:v>
                </c:pt>
                <c:pt idx="998">
                  <c:v>0.999000000000001</c:v>
                </c:pt>
              </c:numCache>
            </c:numRef>
          </c:xVal>
          <c:yVal>
            <c:numRef>
              <c:f>'tritium breeding'!$AS$5:$AS$1003</c:f>
              <c:numCache>
                <c:formatCode>0.00E+00</c:formatCode>
                <c:ptCount val="999"/>
                <c:pt idx="0">
                  <c:v>2.1816301252746521E-3</c:v>
                </c:pt>
                <c:pt idx="1">
                  <c:v>4.2849481283523567E-3</c:v>
                </c:pt>
                <c:pt idx="2">
                  <c:v>6.3127651129174399E-3</c:v>
                </c:pt>
                <c:pt idx="3">
                  <c:v>8.2677912748547432E-3</c:v>
                </c:pt>
                <c:pt idx="4">
                  <c:v>1.0152639524451119E-2</c:v>
                </c:pt>
                <c:pt idx="5">
                  <c:v>1.1969828978573857E-2</c:v>
                </c:pt>
                <c:pt idx="6">
                  <c:v>1.3721788327493335E-2</c:v>
                </c:pt>
                <c:pt idx="7">
                  <c:v>1.5410859080849725E-2</c:v>
                </c:pt>
                <c:pt idx="8">
                  <c:v>1.7039298697101937E-2</c:v>
                </c:pt>
                <c:pt idx="9">
                  <c:v>1.8609283600641457E-2</c:v>
                </c:pt>
                <c:pt idx="10">
                  <c:v>2.0122912090603368E-2</c:v>
                </c:pt>
                <c:pt idx="11">
                  <c:v>2.1582207145262287E-2</c:v>
                </c:pt>
                <c:pt idx="12">
                  <c:v>2.2989119125761254E-2</c:v>
                </c:pt>
                <c:pt idx="13">
                  <c:v>2.4345528382787196E-2</c:v>
                </c:pt>
                <c:pt idx="14">
                  <c:v>2.5653247769676733E-2</c:v>
                </c:pt>
                <c:pt idx="15">
                  <c:v>2.6914025065311226E-2</c:v>
                </c:pt>
                <c:pt idx="16">
                  <c:v>2.8129545310039153E-2</c:v>
                </c:pt>
                <c:pt idx="17">
                  <c:v>2.9301433057747895E-2</c:v>
                </c:pt>
                <c:pt idx="18">
                  <c:v>3.0431254547094853E-2</c:v>
                </c:pt>
                <c:pt idx="19">
                  <c:v>3.152051979479964E-2</c:v>
                </c:pt>
                <c:pt idx="20">
                  <c:v>3.2570684613795232E-2</c:v>
                </c:pt>
                <c:pt idx="21">
                  <c:v>3.3583152558935202E-2</c:v>
                </c:pt>
                <c:pt idx="22">
                  <c:v>3.4559276802857565E-2</c:v>
                </c:pt>
                <c:pt idx="23">
                  <c:v>3.55003619445124E-2</c:v>
                </c:pt>
                <c:pt idx="24">
                  <c:v>3.6407665752770151E-2</c:v>
                </c:pt>
                <c:pt idx="25">
                  <c:v>3.7282400847441277E-2</c:v>
                </c:pt>
                <c:pt idx="26">
                  <c:v>3.812573631995362E-2</c:v>
                </c:pt>
                <c:pt idx="27">
                  <c:v>3.8938799295853782E-2</c:v>
                </c:pt>
                <c:pt idx="28">
                  <c:v>3.9722676441220697E-2</c:v>
                </c:pt>
                <c:pt idx="29">
                  <c:v>4.0478415415004729E-2</c:v>
                </c:pt>
                <c:pt idx="30">
                  <c:v>4.1207026269233421E-2</c:v>
                </c:pt>
                <c:pt idx="31">
                  <c:v>4.1909482798955268E-2</c:v>
                </c:pt>
                <c:pt idx="32">
                  <c:v>4.2586723843725596E-2</c:v>
                </c:pt>
                <c:pt idx="33">
                  <c:v>4.3239654542374273E-2</c:v>
                </c:pt>
                <c:pt idx="34">
                  <c:v>4.3869147542731982E-2</c:v>
                </c:pt>
                <c:pt idx="35">
                  <c:v>4.4476044167931932E-2</c:v>
                </c:pt>
                <c:pt idx="36">
                  <c:v>4.5061155540846019E-2</c:v>
                </c:pt>
                <c:pt idx="37">
                  <c:v>4.562526366815782E-2</c:v>
                </c:pt>
                <c:pt idx="38">
                  <c:v>4.6169122485521748E-2</c:v>
                </c:pt>
                <c:pt idx="39">
                  <c:v>4.6693458865204845E-2</c:v>
                </c:pt>
                <c:pt idx="40">
                  <c:v>4.719897358755825E-2</c:v>
                </c:pt>
                <c:pt idx="41">
                  <c:v>4.7686342277616513E-2</c:v>
                </c:pt>
                <c:pt idx="42">
                  <c:v>4.8156216308076594E-2</c:v>
                </c:pt>
                <c:pt idx="43">
                  <c:v>4.8609223669863443E-2</c:v>
                </c:pt>
                <c:pt idx="44">
                  <c:v>4.9045969811445565E-2</c:v>
                </c:pt>
                <c:pt idx="45">
                  <c:v>4.9467038448022423E-2</c:v>
                </c:pt>
                <c:pt idx="46">
                  <c:v>4.9872992341665139E-2</c:v>
                </c:pt>
                <c:pt idx="47">
                  <c:v>5.0264374053453124E-2</c:v>
                </c:pt>
                <c:pt idx="48">
                  <c:v>5.0641706668611876E-2</c:v>
                </c:pt>
                <c:pt idx="49">
                  <c:v>5.1005494495621237E-2</c:v>
                </c:pt>
                <c:pt idx="50">
                  <c:v>5.135622374022817E-2</c:v>
                </c:pt>
                <c:pt idx="51">
                  <c:v>5.1694363155265238E-2</c:v>
                </c:pt>
                <c:pt idx="52">
                  <c:v>5.2020364667143E-2</c:v>
                </c:pt>
                <c:pt idx="53">
                  <c:v>5.2334663979853834E-2</c:v>
                </c:pt>
                <c:pt idx="54">
                  <c:v>5.2637681157294211E-2</c:v>
                </c:pt>
                <c:pt idx="55">
                  <c:v>5.2929821184684006E-2</c:v>
                </c:pt>
                <c:pt idx="56">
                  <c:v>5.3211474509832893E-2</c:v>
                </c:pt>
                <c:pt idx="57">
                  <c:v>5.3483017564977385E-2</c:v>
                </c:pt>
                <c:pt idx="58">
                  <c:v>5.3744813269886005E-2</c:v>
                </c:pt>
                <c:pt idx="59">
                  <c:v>5.3997211516904786E-2</c:v>
                </c:pt>
                <c:pt idx="60">
                  <c:v>5.4240549638591679E-2</c:v>
                </c:pt>
                <c:pt idx="61">
                  <c:v>5.447515285856451E-2</c:v>
                </c:pt>
                <c:pt idx="62">
                  <c:v>5.470133472616534E-2</c:v>
                </c:pt>
                <c:pt idx="63">
                  <c:v>5.4919397535522017E-2</c:v>
                </c:pt>
                <c:pt idx="64">
                  <c:v>5.512963272956705E-2</c:v>
                </c:pt>
                <c:pt idx="65">
                  <c:v>5.5332321289553718E-2</c:v>
                </c:pt>
                <c:pt idx="66">
                  <c:v>5.5527734110590095E-2</c:v>
                </c:pt>
                <c:pt idx="67">
                  <c:v>5.5716132363692814E-2</c:v>
                </c:pt>
                <c:pt idx="68">
                  <c:v>5.5897767844844522E-2</c:v>
                </c:pt>
                <c:pt idx="69">
                  <c:v>5.6072883311521528E-2</c:v>
                </c:pt>
                <c:pt idx="70">
                  <c:v>5.6241712807141339E-2</c:v>
                </c:pt>
                <c:pt idx="71">
                  <c:v>5.6404481973863843E-2</c:v>
                </c:pt>
                <c:pt idx="72">
                  <c:v>5.6561408354164129E-2</c:v>
                </c:pt>
                <c:pt idx="73">
                  <c:v>5.671270168157995E-2</c:v>
                </c:pt>
                <c:pt idx="74">
                  <c:v>5.6858564161022557E-2</c:v>
                </c:pt>
                <c:pt idx="75">
                  <c:v>5.6999190739025353E-2</c:v>
                </c:pt>
                <c:pt idx="76">
                  <c:v>5.7134769364291738E-2</c:v>
                </c:pt>
                <c:pt idx="77">
                  <c:v>5.7265481238890296E-2</c:v>
                </c:pt>
                <c:pt idx="78">
                  <c:v>5.7391501060432948E-2</c:v>
                </c:pt>
                <c:pt idx="79">
                  <c:v>5.7512997255559931E-2</c:v>
                </c:pt>
                <c:pt idx="80">
                  <c:v>5.763013220504358E-2</c:v>
                </c:pt>
                <c:pt idx="81">
                  <c:v>5.774306246081163E-2</c:v>
                </c:pt>
                <c:pt idx="82">
                  <c:v>5.785193895518035E-2</c:v>
                </c:pt>
                <c:pt idx="83">
                  <c:v>5.7956907202576964E-2</c:v>
                </c:pt>
                <c:pt idx="84">
                  <c:v>5.8058107494020961E-2</c:v>
                </c:pt>
                <c:pt idx="85">
                  <c:v>5.8155675084624381E-2</c:v>
                </c:pt>
                <c:pt idx="86">
                  <c:v>5.8249740374361446E-2</c:v>
                </c:pt>
                <c:pt idx="87">
                  <c:v>5.834042908234939E-2</c:v>
                </c:pt>
                <c:pt idx="88">
                  <c:v>5.8427862414873091E-2</c:v>
                </c:pt>
                <c:pt idx="89">
                  <c:v>5.85121572273785E-2</c:v>
                </c:pt>
                <c:pt idx="90">
                  <c:v>5.8593426180650943E-2</c:v>
                </c:pt>
                <c:pt idx="91">
                  <c:v>5.8671777891387278E-2</c:v>
                </c:pt>
                <c:pt idx="92">
                  <c:v>5.8747317077363151E-2</c:v>
                </c:pt>
                <c:pt idx="93">
                  <c:v>5.88201446973892E-2</c:v>
                </c:pt>
                <c:pt idx="94">
                  <c:v>5.8890358086243461E-2</c:v>
                </c:pt>
                <c:pt idx="95">
                  <c:v>5.8958051084760189E-2</c:v>
                </c:pt>
                <c:pt idx="96">
                  <c:v>5.9023314165248975E-2</c:v>
                </c:pt>
                <c:pt idx="97">
                  <c:v>5.9086234552411798E-2</c:v>
                </c:pt>
                <c:pt idx="98">
                  <c:v>5.9146896339919673E-2</c:v>
                </c:pt>
                <c:pt idx="99">
                  <c:v>5.9205380602804572E-2</c:v>
                </c:pt>
                <c:pt idx="100">
                  <c:v>5.926176550581698E-2</c:v>
                </c:pt>
                <c:pt idx="101">
                  <c:v>5.9316126407893743E-2</c:v>
                </c:pt>
                <c:pt idx="102">
                  <c:v>5.9368535962876036E-2</c:v>
                </c:pt>
                <c:pt idx="103">
                  <c:v>5.941906421661184E-2</c:v>
                </c:pt>
                <c:pt idx="104">
                  <c:v>5.9467778700572869E-2</c:v>
                </c:pt>
                <c:pt idx="105">
                  <c:v>5.9514744522111002E-2</c:v>
                </c:pt>
                <c:pt idx="106">
                  <c:v>5.9560024451474861E-2</c:v>
                </c:pt>
                <c:pt idx="107">
                  <c:v>5.9603679005702792E-2</c:v>
                </c:pt>
                <c:pt idx="108">
                  <c:v>5.9645766529504457E-2</c:v>
                </c:pt>
                <c:pt idx="109">
                  <c:v>5.9686343273239087E-2</c:v>
                </c:pt>
                <c:pt idx="110">
                  <c:v>5.9725463468094563E-2</c:v>
                </c:pt>
                <c:pt idx="111">
                  <c:v>5.9763179398567914E-2</c:v>
                </c:pt>
                <c:pt idx="112">
                  <c:v>5.9799541472344023E-2</c:v>
                </c:pt>
                <c:pt idx="113">
                  <c:v>5.9834598287665963E-2</c:v>
                </c:pt>
                <c:pt idx="114">
                  <c:v>5.9868396698286974E-2</c:v>
                </c:pt>
                <c:pt idx="115">
                  <c:v>5.9900981876090956E-2</c:v>
                </c:pt>
                <c:pt idx="116">
                  <c:v>5.9932397371465072E-2</c:v>
                </c:pt>
                <c:pt idx="117">
                  <c:v>5.9962685171505263E-2</c:v>
                </c:pt>
                <c:pt idx="118">
                  <c:v>5.9991885756132381E-2</c:v>
                </c:pt>
                <c:pt idx="119">
                  <c:v>6.002003815219397E-2</c:v>
                </c:pt>
                <c:pt idx="120">
                  <c:v>6.0047179985623977E-2</c:v>
                </c:pt>
                <c:pt idx="121">
                  <c:v>6.0073347531730222E-2</c:v>
                </c:pt>
                <c:pt idx="122">
                  <c:v>6.0098575763676595E-2</c:v>
                </c:pt>
                <c:pt idx="123">
                  <c:v>6.0122898399225064E-2</c:v>
                </c:pt>
                <c:pt idx="124">
                  <c:v>6.0146347945799761E-2</c:v>
                </c:pt>
                <c:pt idx="125">
                  <c:v>6.0168955743933453E-2</c:v>
                </c:pt>
                <c:pt idx="126">
                  <c:v>6.0190752009154413E-2</c:v>
                </c:pt>
                <c:pt idx="127">
                  <c:v>6.0211765872369809E-2</c:v>
                </c:pt>
                <c:pt idx="128">
                  <c:v>6.0232025418799379E-2</c:v>
                </c:pt>
                <c:pt idx="129">
                  <c:v>6.0251557725511606E-2</c:v>
                </c:pt>
                <c:pt idx="130">
                  <c:v>6.0270388897612472E-2</c:v>
                </c:pt>
                <c:pt idx="131">
                  <c:v>6.0288544103135132E-2</c:v>
                </c:pt>
                <c:pt idx="132">
                  <c:v>6.0306047606677279E-2</c:v>
                </c:pt>
                <c:pt idx="133">
                  <c:v>6.032292280183095E-2</c:v>
                </c:pt>
                <c:pt idx="134">
                  <c:v>6.033919224244829E-2</c:v>
                </c:pt>
                <c:pt idx="135">
                  <c:v>6.0354877672784989E-2</c:v>
                </c:pt>
                <c:pt idx="136">
                  <c:v>6.0370000056561693E-2</c:v>
                </c:pt>
                <c:pt idx="137">
                  <c:v>6.0384579604982155E-2</c:v>
                </c:pt>
                <c:pt idx="138">
                  <c:v>6.039863580374575E-2</c:v>
                </c:pt>
                <c:pt idx="139">
                  <c:v>6.0412187439090249E-2</c:v>
                </c:pt>
                <c:pt idx="140">
                  <c:v>6.0425252622899835E-2</c:v>
                </c:pt>
                <c:pt idx="141">
                  <c:v>6.0437848816911763E-2</c:v>
                </c:pt>
                <c:pt idx="142">
                  <c:v>6.0449992856054145E-2</c:v>
                </c:pt>
                <c:pt idx="143">
                  <c:v>6.0461700970946004E-2</c:v>
                </c:pt>
                <c:pt idx="144">
                  <c:v>6.0472988809589616E-2</c:v>
                </c:pt>
                <c:pt idx="145">
                  <c:v>6.0483871458284232E-2</c:v>
                </c:pt>
                <c:pt idx="146">
                  <c:v>6.0494363461789026E-2</c:v>
                </c:pt>
                <c:pt idx="147">
                  <c:v>6.0504478842762333E-2</c:v>
                </c:pt>
                <c:pt idx="148">
                  <c:v>6.0514231120503033E-2</c:v>
                </c:pt>
                <c:pt idx="149">
                  <c:v>6.0523633329019208E-2</c:v>
                </c:pt>
                <c:pt idx="150">
                  <c:v>6.0532698034448273E-2</c:v>
                </c:pt>
                <c:pt idx="151">
                  <c:v>6.0541437351851649E-2</c:v>
                </c:pt>
                <c:pt idx="152">
                  <c:v>6.0549862961406707E-2</c:v>
                </c:pt>
                <c:pt idx="153">
                  <c:v>6.0557986124017429E-2</c:v>
                </c:pt>
                <c:pt idx="154">
                  <c:v>6.0565817696364696E-2</c:v>
                </c:pt>
                <c:pt idx="155">
                  <c:v>6.0573368145416341E-2</c:v>
                </c:pt>
                <c:pt idx="156">
                  <c:v>6.0580647562416344E-2</c:v>
                </c:pt>
                <c:pt idx="157">
                  <c:v>6.0587665676371881E-2</c:v>
                </c:pt>
                <c:pt idx="158">
                  <c:v>6.0594431867056237E-2</c:v>
                </c:pt>
                <c:pt idx="159">
                  <c:v>6.0600955177544928E-2</c:v>
                </c:pt>
                <c:pt idx="160">
                  <c:v>6.0607244326301893E-2</c:v>
                </c:pt>
                <c:pt idx="161">
                  <c:v>6.0613307718831784E-2</c:v>
                </c:pt>
                <c:pt idx="162">
                  <c:v>6.0619153458913978E-2</c:v>
                </c:pt>
                <c:pt idx="163">
                  <c:v>6.0624789359433377E-2</c:v>
                </c:pt>
                <c:pt idx="164">
                  <c:v>6.0630222952822423E-2</c:v>
                </c:pt>
                <c:pt idx="165">
                  <c:v>6.0635461501128196E-2</c:v>
                </c:pt>
                <c:pt idx="166">
                  <c:v>6.0640512005718253E-2</c:v>
                </c:pt>
                <c:pt idx="167">
                  <c:v>6.0645381216638025E-2</c:v>
                </c:pt>
                <c:pt idx="168">
                  <c:v>6.0650075641632301E-2</c:v>
                </c:pt>
                <c:pt idx="169">
                  <c:v>6.0654601554842875E-2</c:v>
                </c:pt>
                <c:pt idx="170">
                  <c:v>6.0658965005194E-2</c:v>
                </c:pt>
                <c:pt idx="171">
                  <c:v>6.0663171824476857E-2</c:v>
                </c:pt>
                <c:pt idx="172">
                  <c:v>6.0667227635143747E-2</c:v>
                </c:pt>
                <c:pt idx="173">
                  <c:v>6.0671137857822632E-2</c:v>
                </c:pt>
                <c:pt idx="174">
                  <c:v>6.0674907718561724E-2</c:v>
                </c:pt>
                <c:pt idx="175">
                  <c:v>6.0678542255814302E-2</c:v>
                </c:pt>
                <c:pt idx="176">
                  <c:v>6.0682046327172522E-2</c:v>
                </c:pt>
                <c:pt idx="177">
                  <c:v>6.0685424615859698E-2</c:v>
                </c:pt>
                <c:pt idx="178">
                  <c:v>6.0688681636989449E-2</c:v>
                </c:pt>
                <c:pt idx="179">
                  <c:v>6.0691821743600209E-2</c:v>
                </c:pt>
                <c:pt idx="180">
                  <c:v>6.069484913247309E-2</c:v>
                </c:pt>
                <c:pt idx="181">
                  <c:v>6.0697767849740916E-2</c:v>
                </c:pt>
                <c:pt idx="182">
                  <c:v>6.0700581796295922E-2</c:v>
                </c:pt>
                <c:pt idx="183">
                  <c:v>6.0703294733003323E-2</c:v>
                </c:pt>
                <c:pt idx="184">
                  <c:v>6.0705910285727777E-2</c:v>
                </c:pt>
                <c:pt idx="185">
                  <c:v>6.0708431950179324E-2</c:v>
                </c:pt>
                <c:pt idx="186">
                  <c:v>6.0710863096585493E-2</c:v>
                </c:pt>
                <c:pt idx="187">
                  <c:v>6.0713206974195619E-2</c:v>
                </c:pt>
                <c:pt idx="188">
                  <c:v>6.0715466715623508E-2</c:v>
                </c:pt>
                <c:pt idx="189">
                  <c:v>6.071764534103416E-2</c:v>
                </c:pt>
                <c:pt idx="190">
                  <c:v>6.0719745762180304E-2</c:v>
                </c:pt>
                <c:pt idx="191">
                  <c:v>6.0721770786293941E-2</c:v>
                </c:pt>
                <c:pt idx="192">
                  <c:v>6.0723723119838265E-2</c:v>
                </c:pt>
                <c:pt idx="193">
                  <c:v>6.0725605372124861E-2</c:v>
                </c:pt>
                <c:pt idx="194">
                  <c:v>6.0727420058801045E-2</c:v>
                </c:pt>
                <c:pt idx="195">
                  <c:v>6.072916960521213E-2</c:v>
                </c:pt>
                <c:pt idx="196">
                  <c:v>6.0730856349642828E-2</c:v>
                </c:pt>
                <c:pt idx="197">
                  <c:v>6.0732482546442458E-2</c:v>
                </c:pt>
                <c:pt idx="198">
                  <c:v>6.073405036903784E-2</c:v>
                </c:pt>
                <c:pt idx="199">
                  <c:v>6.0735561912838194E-2</c:v>
                </c:pt>
                <c:pt idx="200">
                  <c:v>6.073701919803557E-2</c:v>
                </c:pt>
                <c:pt idx="201">
                  <c:v>6.0738424172304933E-2</c:v>
                </c:pt>
                <c:pt idx="202">
                  <c:v>6.0739778713407182E-2</c:v>
                </c:pt>
                <c:pt idx="203">
                  <c:v>6.0741084631698861E-2</c:v>
                </c:pt>
                <c:pt idx="204">
                  <c:v>6.0742343672551671E-2</c:v>
                </c:pt>
                <c:pt idx="205">
                  <c:v>6.0743557518685189E-2</c:v>
                </c:pt>
                <c:pt idx="206">
                  <c:v>6.0744727792415833E-2</c:v>
                </c:pt>
                <c:pt idx="207">
                  <c:v>6.0745856057825114E-2</c:v>
                </c:pt>
                <c:pt idx="208">
                  <c:v>6.0746943822850036E-2</c:v>
                </c:pt>
                <c:pt idx="209">
                  <c:v>6.0747992541298472E-2</c:v>
                </c:pt>
                <c:pt idx="210">
                  <c:v>6.0749003614792185E-2</c:v>
                </c:pt>
                <c:pt idx="211">
                  <c:v>6.0749978394640115E-2</c:v>
                </c:pt>
                <c:pt idx="212">
                  <c:v>6.075091818364442E-2</c:v>
                </c:pt>
                <c:pt idx="213">
                  <c:v>6.0751824237841673E-2</c:v>
                </c:pt>
                <c:pt idx="214">
                  <c:v>6.0752697768181554E-2</c:v>
                </c:pt>
                <c:pt idx="215">
                  <c:v>6.075353994214535E-2</c:v>
                </c:pt>
                <c:pt idx="216">
                  <c:v>6.0754351885306215E-2</c:v>
                </c:pt>
                <c:pt idx="217">
                  <c:v>6.0755134682833591E-2</c:v>
                </c:pt>
                <c:pt idx="218">
                  <c:v>6.075588938094352E-2</c:v>
                </c:pt>
                <c:pt idx="219">
                  <c:v>6.0756616988296902E-2</c:v>
                </c:pt>
                <c:pt idx="220">
                  <c:v>6.0757318477347583E-2</c:v>
                </c:pt>
                <c:pt idx="221">
                  <c:v>6.0757994785642096E-2</c:v>
                </c:pt>
                <c:pt idx="222">
                  <c:v>6.0758646817072624E-2</c:v>
                </c:pt>
                <c:pt idx="223">
                  <c:v>6.0759275443085126E-2</c:v>
                </c:pt>
                <c:pt idx="224">
                  <c:v>6.0759881503843996E-2</c:v>
                </c:pt>
                <c:pt idx="225">
                  <c:v>6.0760465809354972E-2</c:v>
                </c:pt>
                <c:pt idx="226">
                  <c:v>6.0761029140547672E-2</c:v>
                </c:pt>
                <c:pt idx="227">
                  <c:v>6.076157225031939E-2</c:v>
                </c:pt>
                <c:pt idx="228">
                  <c:v>6.0762095864541288E-2</c:v>
                </c:pt>
                <c:pt idx="229">
                  <c:v>6.0762600683028536E-2</c:v>
                </c:pt>
                <c:pt idx="230">
                  <c:v>6.0763087380475651E-2</c:v>
                </c:pt>
                <c:pt idx="231">
                  <c:v>6.0763556607358202E-2</c:v>
                </c:pt>
                <c:pt idx="232">
                  <c:v>6.0764008990802199E-2</c:v>
                </c:pt>
                <c:pt idx="233">
                  <c:v>6.0764445135422243E-2</c:v>
                </c:pt>
                <c:pt idx="234">
                  <c:v>6.0764865624129583E-2</c:v>
                </c:pt>
                <c:pt idx="235">
                  <c:v>6.0765271018911216E-2</c:v>
                </c:pt>
                <c:pt idx="236">
                  <c:v>6.0765661861580965E-2</c:v>
                </c:pt>
                <c:pt idx="237">
                  <c:v>6.0766038674503621E-2</c:v>
                </c:pt>
                <c:pt idx="238">
                  <c:v>6.0766401961293084E-2</c:v>
                </c:pt>
                <c:pt idx="239">
                  <c:v>6.076675220748546E-2</c:v>
                </c:pt>
                <c:pt idx="240">
                  <c:v>6.0767089881187987E-2</c:v>
                </c:pt>
                <c:pt idx="241">
                  <c:v>6.076741543370464E-2</c:v>
                </c:pt>
                <c:pt idx="242">
                  <c:v>6.076772930013933E-2</c:v>
                </c:pt>
                <c:pt idx="243">
                  <c:v>6.0768031899977391E-2</c:v>
                </c:pt>
                <c:pt idx="244">
                  <c:v>6.0768323637646289E-2</c:v>
                </c:pt>
                <c:pt idx="245">
                  <c:v>6.0768604903056064E-2</c:v>
                </c:pt>
                <c:pt idx="246">
                  <c:v>6.076887607212051E-2</c:v>
                </c:pt>
                <c:pt idx="247">
                  <c:v>6.0769137507259534E-2</c:v>
                </c:pt>
                <c:pt idx="248">
                  <c:v>6.07693895578836E-2</c:v>
                </c:pt>
                <c:pt idx="249">
                  <c:v>6.0769632560860661E-2</c:v>
                </c:pt>
                <c:pt idx="250">
                  <c:v>6.0769866840966413E-2</c:v>
                </c:pt>
                <c:pt idx="251">
                  <c:v>6.0770092711318342E-2</c:v>
                </c:pt>
                <c:pt idx="252">
                  <c:v>6.0770310473794248E-2</c:v>
                </c:pt>
                <c:pt idx="253">
                  <c:v>6.0770520419435654E-2</c:v>
                </c:pt>
                <c:pt idx="254">
                  <c:v>6.0770722828836825E-2</c:v>
                </c:pt>
                <c:pt idx="255">
                  <c:v>6.0770917972519774E-2</c:v>
                </c:pt>
                <c:pt idx="256">
                  <c:v>6.0771106111295804E-2</c:v>
                </c:pt>
                <c:pt idx="257">
                  <c:v>6.0771287496614125E-2</c:v>
                </c:pt>
                <c:pt idx="258">
                  <c:v>6.0771462370897845E-2</c:v>
                </c:pt>
                <c:pt idx="259">
                  <c:v>6.0771630967868043E-2</c:v>
                </c:pt>
                <c:pt idx="260">
                  <c:v>6.0771793512856116E-2</c:v>
                </c:pt>
                <c:pt idx="261">
                  <c:v>6.0771950223104922E-2</c:v>
                </c:pt>
                <c:pt idx="262">
                  <c:v>6.0772101308059122E-2</c:v>
                </c:pt>
                <c:pt idx="263">
                  <c:v>6.0772246969645151E-2</c:v>
                </c:pt>
                <c:pt idx="264">
                  <c:v>6.0772387402541039E-2</c:v>
                </c:pt>
                <c:pt idx="265">
                  <c:v>6.0772522794436637E-2</c:v>
                </c:pt>
                <c:pt idx="266">
                  <c:v>6.0772653326284433E-2</c:v>
                </c:pt>
                <c:pt idx="267">
                  <c:v>6.0772779172541452E-2</c:v>
                </c:pt>
                <c:pt idx="268">
                  <c:v>6.0772900501402355E-2</c:v>
                </c:pt>
                <c:pt idx="269">
                  <c:v>6.0773017475024255E-2</c:v>
                </c:pt>
                <c:pt idx="270">
                  <c:v>6.0773130249743491E-2</c:v>
                </c:pt>
                <c:pt idx="271">
                  <c:v>6.0773238976284491E-2</c:v>
                </c:pt>
                <c:pt idx="272">
                  <c:v>6.0773343799961264E-2</c:v>
                </c:pt>
                <c:pt idx="273">
                  <c:v>6.0773444860871606E-2</c:v>
                </c:pt>
                <c:pt idx="274">
                  <c:v>6.0773542294084368E-2</c:v>
                </c:pt>
                <c:pt idx="275">
                  <c:v>6.0773636229819905E-2</c:v>
                </c:pt>
                <c:pt idx="276">
                  <c:v>6.077372679362418E-2</c:v>
                </c:pt>
                <c:pt idx="277">
                  <c:v>6.077381410653656E-2</c:v>
                </c:pt>
                <c:pt idx="278">
                  <c:v>6.0773898285251544E-2</c:v>
                </c:pt>
                <c:pt idx="279">
                  <c:v>6.077397944227475E-2</c:v>
                </c:pt>
                <c:pt idx="280">
                  <c:v>6.0774057686073267E-2</c:v>
                </c:pt>
                <c:pt idx="281">
                  <c:v>6.0774133121220673E-2</c:v>
                </c:pt>
                <c:pt idx="282">
                  <c:v>6.0774205848536704E-2</c:v>
                </c:pt>
                <c:pt idx="283">
                  <c:v>6.0774275965222092E-2</c:v>
                </c:pt>
                <c:pt idx="284">
                  <c:v>6.0774343564988426E-2</c:v>
                </c:pt>
                <c:pt idx="285">
                  <c:v>6.0774408738183398E-2</c:v>
                </c:pt>
                <c:pt idx="286">
                  <c:v>6.0774471571911598E-2</c:v>
                </c:pt>
                <c:pt idx="287">
                  <c:v>6.0774532150150863E-2</c:v>
                </c:pt>
                <c:pt idx="288">
                  <c:v>6.0774590553864569E-2</c:v>
                </c:pt>
                <c:pt idx="289">
                  <c:v>6.0774646861109803E-2</c:v>
                </c:pt>
                <c:pt idx="290">
                  <c:v>6.0774701147141723E-2</c:v>
                </c:pt>
                <c:pt idx="291">
                  <c:v>6.0774753484514096E-2</c:v>
                </c:pt>
                <c:pt idx="292">
                  <c:v>6.0774803943176303E-2</c:v>
                </c:pt>
                <c:pt idx="293">
                  <c:v>6.0774852590566794E-2</c:v>
                </c:pt>
                <c:pt idx="294">
                  <c:v>6.0774899491703269E-2</c:v>
                </c:pt>
                <c:pt idx="295">
                  <c:v>6.0774944709269509E-2</c:v>
                </c:pt>
                <c:pt idx="296">
                  <c:v>6.0774988303699207E-2</c:v>
                </c:pt>
                <c:pt idx="297">
                  <c:v>6.0775030333256722E-2</c:v>
                </c:pt>
                <c:pt idx="298">
                  <c:v>6.0775070854114939E-2</c:v>
                </c:pt>
                <c:pt idx="299">
                  <c:v>6.0775109920430351E-2</c:v>
                </c:pt>
                <c:pt idx="300">
                  <c:v>6.0775147584415441E-2</c:v>
                </c:pt>
                <c:pt idx="301">
                  <c:v>6.0775183896408472E-2</c:v>
                </c:pt>
                <c:pt idx="302">
                  <c:v>6.0775218904940767E-2</c:v>
                </c:pt>
                <c:pt idx="303">
                  <c:v>6.0775252656801525E-2</c:v>
                </c:pt>
                <c:pt idx="304">
                  <c:v>6.0775285197100425E-2</c:v>
                </c:pt>
                <c:pt idx="305">
                  <c:v>6.0775316569327879E-2</c:v>
                </c:pt>
                <c:pt idx="306">
                  <c:v>6.0775346815413148E-2</c:v>
                </c:pt>
                <c:pt idx="307">
                  <c:v>6.0775375975780407E-2</c:v>
                </c:pt>
                <c:pt idx="308">
                  <c:v>6.0775404089402754E-2</c:v>
                </c:pt>
                <c:pt idx="309">
                  <c:v>6.0775431193854285E-2</c:v>
                </c:pt>
                <c:pt idx="310">
                  <c:v>6.0775457325360369E-2</c:v>
                </c:pt>
                <c:pt idx="311">
                  <c:v>6.0775482518845986E-2</c:v>
                </c:pt>
                <c:pt idx="312">
                  <c:v>6.0775506807982466E-2</c:v>
                </c:pt>
                <c:pt idx="313">
                  <c:v>6.0775530225232459E-2</c:v>
                </c:pt>
                <c:pt idx="314">
                  <c:v>6.0775552801893333E-2</c:v>
                </c:pt>
                <c:pt idx="315">
                  <c:v>6.0775574568139007E-2</c:v>
                </c:pt>
                <c:pt idx="316">
                  <c:v>6.0775595553060252E-2</c:v>
                </c:pt>
                <c:pt idx="317">
                  <c:v>6.0775615784703627E-2</c:v>
                </c:pt>
                <c:pt idx="318">
                  <c:v>6.077563529010889E-2</c:v>
                </c:pt>
                <c:pt idx="319">
                  <c:v>6.0775654095345202E-2</c:v>
                </c:pt>
                <c:pt idx="320">
                  <c:v>6.0775672225545932E-2</c:v>
                </c:pt>
                <c:pt idx="321">
                  <c:v>6.0775689704942258E-2</c:v>
                </c:pt>
                <c:pt idx="322">
                  <c:v>6.0775706556895549E-2</c:v>
                </c:pt>
                <c:pt idx="323">
                  <c:v>6.0775722803928595E-2</c:v>
                </c:pt>
                <c:pt idx="324">
                  <c:v>6.0775738467755705E-2</c:v>
                </c:pt>
                <c:pt idx="325">
                  <c:v>6.0775753569311732E-2</c:v>
                </c:pt>
                <c:pt idx="326">
                  <c:v>6.0775768128780043E-2</c:v>
                </c:pt>
                <c:pt idx="327">
                  <c:v>6.0775782165619491E-2</c:v>
                </c:pt>
                <c:pt idx="328">
                  <c:v>6.0775795698590443E-2</c:v>
                </c:pt>
                <c:pt idx="329">
                  <c:v>6.0775808745779841E-2</c:v>
                </c:pt>
                <c:pt idx="330">
                  <c:v>6.0775821324625369E-2</c:v>
                </c:pt>
                <c:pt idx="331">
                  <c:v>6.0775833451938779E-2</c:v>
                </c:pt>
                <c:pt idx="332">
                  <c:v>6.0775845143928323E-2</c:v>
                </c:pt>
                <c:pt idx="333">
                  <c:v>6.0775856416220457E-2</c:v>
                </c:pt>
                <c:pt idx="334">
                  <c:v>6.0775867283880701E-2</c:v>
                </c:pt>
                <c:pt idx="335">
                  <c:v>6.0775877761433783E-2</c:v>
                </c:pt>
                <c:pt idx="336">
                  <c:v>6.077588786288305E-2</c:v>
                </c:pt>
                <c:pt idx="337">
                  <c:v>6.0775897601729176E-2</c:v>
                </c:pt>
                <c:pt idx="338">
                  <c:v>6.0775906990988227E-2</c:v>
                </c:pt>
                <c:pt idx="339">
                  <c:v>6.0775916043209012E-2</c:v>
                </c:pt>
                <c:pt idx="340">
                  <c:v>6.0775924770489938E-2</c:v>
                </c:pt>
                <c:pt idx="341">
                  <c:v>6.0775933184495076E-2</c:v>
                </c:pt>
                <c:pt idx="342">
                  <c:v>6.0775941296469821E-2</c:v>
                </c:pt>
                <c:pt idx="343">
                  <c:v>6.0775949117255895E-2</c:v>
                </c:pt>
                <c:pt idx="344">
                  <c:v>6.0775956657305875E-2</c:v>
                </c:pt>
                <c:pt idx="345">
                  <c:v>6.0775963926697076E-2</c:v>
                </c:pt>
                <c:pt idx="346">
                  <c:v>6.0775970935145127E-2</c:v>
                </c:pt>
                <c:pt idx="347">
                  <c:v>6.0775977692016883E-2</c:v>
                </c:pt>
                <c:pt idx="348">
                  <c:v>6.0775984206342948E-2</c:v>
                </c:pt>
                <c:pt idx="349">
                  <c:v>6.0775990486829787E-2</c:v>
                </c:pt>
                <c:pt idx="350">
                  <c:v>6.0775996541871331E-2</c:v>
                </c:pt>
                <c:pt idx="351">
                  <c:v>6.0776002379560191E-2</c:v>
                </c:pt>
                <c:pt idx="352">
                  <c:v>6.0776008007698501E-2</c:v>
                </c:pt>
                <c:pt idx="353">
                  <c:v>6.0776013433808319E-2</c:v>
                </c:pt>
                <c:pt idx="354">
                  <c:v>6.0776018665141679E-2</c:v>
                </c:pt>
                <c:pt idx="355">
                  <c:v>6.0776023708690306E-2</c:v>
                </c:pt>
                <c:pt idx="356">
                  <c:v>6.0776028571194962E-2</c:v>
                </c:pt>
                <c:pt idx="357">
                  <c:v>6.077603325915442E-2</c:v>
                </c:pt>
                <c:pt idx="358">
                  <c:v>6.0776037778834183E-2</c:v>
                </c:pt>
                <c:pt idx="359">
                  <c:v>6.0776042136274841E-2</c:v>
                </c:pt>
                <c:pt idx="360">
                  <c:v>6.077604633730016E-2</c:v>
                </c:pt>
                <c:pt idx="361">
                  <c:v>6.0776050387524837E-2</c:v>
                </c:pt>
                <c:pt idx="362">
                  <c:v>6.0776054292362054E-2</c:v>
                </c:pt>
                <c:pt idx="363">
                  <c:v>6.0776058057030638E-2</c:v>
                </c:pt>
                <c:pt idx="364">
                  <c:v>6.0776061686562119E-2</c:v>
                </c:pt>
                <c:pt idx="365">
                  <c:v>6.0776065185807387E-2</c:v>
                </c:pt>
                <c:pt idx="366">
                  <c:v>6.077606855944323E-2</c:v>
                </c:pt>
                <c:pt idx="367">
                  <c:v>6.0776071811978534E-2</c:v>
                </c:pt>
                <c:pt idx="368">
                  <c:v>6.0776074947760335E-2</c:v>
                </c:pt>
                <c:pt idx="369">
                  <c:v>6.0776077970979649E-2</c:v>
                </c:pt>
                <c:pt idx="370">
                  <c:v>6.0776080885677021E-2</c:v>
                </c:pt>
                <c:pt idx="371">
                  <c:v>6.0776083695747989E-2</c:v>
                </c:pt>
                <c:pt idx="372">
                  <c:v>6.0776086404948221E-2</c:v>
                </c:pt>
                <c:pt idx="373">
                  <c:v>6.0776089016898599E-2</c:v>
                </c:pt>
                <c:pt idx="374">
                  <c:v>6.0776091535090018E-2</c:v>
                </c:pt>
                <c:pt idx="375">
                  <c:v>6.077609396288805E-2</c:v>
                </c:pt>
                <c:pt idx="376">
                  <c:v>6.0776096303537488E-2</c:v>
                </c:pt>
                <c:pt idx="377">
                  <c:v>6.0776098560166622E-2</c:v>
                </c:pt>
                <c:pt idx="378">
                  <c:v>6.0776100735791455E-2</c:v>
                </c:pt>
                <c:pt idx="379">
                  <c:v>6.0776102833319731E-2</c:v>
                </c:pt>
                <c:pt idx="380">
                  <c:v>6.0776104855554826E-2</c:v>
                </c:pt>
                <c:pt idx="381">
                  <c:v>6.0776106805199459E-2</c:v>
                </c:pt>
                <c:pt idx="382">
                  <c:v>6.0776108684859352E-2</c:v>
                </c:pt>
                <c:pt idx="383">
                  <c:v>6.0776110497046704E-2</c:v>
                </c:pt>
                <c:pt idx="384">
                  <c:v>6.07761122441835E-2</c:v>
                </c:pt>
                <c:pt idx="385">
                  <c:v>6.0776113928604811E-2</c:v>
                </c:pt>
                <c:pt idx="386">
                  <c:v>6.0776115552561884E-2</c:v>
                </c:pt>
                <c:pt idx="387">
                  <c:v>6.0776117118225149E-2</c:v>
                </c:pt>
                <c:pt idx="388">
                  <c:v>6.0776118627687128E-2</c:v>
                </c:pt>
                <c:pt idx="389">
                  <c:v>6.0776120082965242E-2</c:v>
                </c:pt>
                <c:pt idx="390">
                  <c:v>6.0776121486004468E-2</c:v>
                </c:pt>
                <c:pt idx="391">
                  <c:v>6.0776122838679988E-2</c:v>
                </c:pt>
                <c:pt idx="392">
                  <c:v>6.0776124142799662E-2</c:v>
                </c:pt>
                <c:pt idx="393">
                  <c:v>6.0776125400106469E-2</c:v>
                </c:pt>
                <c:pt idx="394">
                  <c:v>6.0776126612280795E-2</c:v>
                </c:pt>
                <c:pt idx="395">
                  <c:v>6.0776127780942733E-2</c:v>
                </c:pt>
                <c:pt idx="396">
                  <c:v>6.0776128907654201E-2</c:v>
                </c:pt>
                <c:pt idx="397">
                  <c:v>6.0776129993921069E-2</c:v>
                </c:pt>
                <c:pt idx="398">
                  <c:v>6.0776131041195135E-2</c:v>
                </c:pt>
                <c:pt idx="399">
                  <c:v>6.0776132050876099E-2</c:v>
                </c:pt>
                <c:pt idx="400">
                  <c:v>6.0776133024313408E-2</c:v>
                </c:pt>
                <c:pt idx="401">
                  <c:v>6.0776133962808059E-2</c:v>
                </c:pt>
                <c:pt idx="402">
                  <c:v>6.0776134867614365E-2</c:v>
                </c:pt>
                <c:pt idx="403">
                  <c:v>6.077613573994161E-2</c:v>
                </c:pt>
                <c:pt idx="404">
                  <c:v>6.0776136580955667E-2</c:v>
                </c:pt>
                <c:pt idx="405">
                  <c:v>6.0776137391780553E-2</c:v>
                </c:pt>
                <c:pt idx="406">
                  <c:v>6.0776138173499951E-2</c:v>
                </c:pt>
                <c:pt idx="407">
                  <c:v>6.0776138927158635E-2</c:v>
                </c:pt>
                <c:pt idx="408">
                  <c:v>6.0776139653763862E-2</c:v>
                </c:pt>
                <c:pt idx="409">
                  <c:v>6.0776140354286773E-2</c:v>
                </c:pt>
                <c:pt idx="410">
                  <c:v>6.0776141029663597E-2</c:v>
                </c:pt>
                <c:pt idx="411">
                  <c:v>6.0776141680797001E-2</c:v>
                </c:pt>
                <c:pt idx="412">
                  <c:v>6.077614230855722E-2</c:v>
                </c:pt>
                <c:pt idx="413">
                  <c:v>6.0776142913783263E-2</c:v>
                </c:pt>
                <c:pt idx="414">
                  <c:v>6.0776143497284017E-2</c:v>
                </c:pt>
                <c:pt idx="415">
                  <c:v>6.0776144059839346E-2</c:v>
                </c:pt>
                <c:pt idx="416">
                  <c:v>6.0776144602201106E-2</c:v>
                </c:pt>
                <c:pt idx="417">
                  <c:v>6.0776145125094168E-2</c:v>
                </c:pt>
                <c:pt idx="418">
                  <c:v>6.0776145629217369E-2</c:v>
                </c:pt>
                <c:pt idx="419">
                  <c:v>6.0776146115244505E-2</c:v>
                </c:pt>
                <c:pt idx="420">
                  <c:v>6.077614658382513E-2</c:v>
                </c:pt>
                <c:pt idx="421">
                  <c:v>6.0776147035585516E-2</c:v>
                </c:pt>
                <c:pt idx="422">
                  <c:v>6.0776147471129444E-2</c:v>
                </c:pt>
                <c:pt idx="423">
                  <c:v>6.0776147891039016E-2</c:v>
                </c:pt>
                <c:pt idx="424">
                  <c:v>6.0776148295875458E-2</c:v>
                </c:pt>
                <c:pt idx="425">
                  <c:v>6.077614868617983E-2</c:v>
                </c:pt>
                <c:pt idx="426">
                  <c:v>6.0776149062473771E-2</c:v>
                </c:pt>
                <c:pt idx="427">
                  <c:v>6.0776149425260217E-2</c:v>
                </c:pt>
                <c:pt idx="428">
                  <c:v>6.0776149775024019E-2</c:v>
                </c:pt>
                <c:pt idx="429">
                  <c:v>6.0776150112232655E-2</c:v>
                </c:pt>
                <c:pt idx="430">
                  <c:v>6.0776150437336793E-2</c:v>
                </c:pt>
                <c:pt idx="431">
                  <c:v>6.0776150750770946E-2</c:v>
                </c:pt>
                <c:pt idx="432">
                  <c:v>6.0776151052954017E-2</c:v>
                </c:pt>
                <c:pt idx="433">
                  <c:v>6.0776151344289882E-2</c:v>
                </c:pt>
                <c:pt idx="434">
                  <c:v>6.0776151625167911E-2</c:v>
                </c:pt>
                <c:pt idx="435">
                  <c:v>6.0776151895963505E-2</c:v>
                </c:pt>
                <c:pt idx="436">
                  <c:v>6.077615215703857E-2</c:v>
                </c:pt>
                <c:pt idx="437">
                  <c:v>6.0776152408742054E-2</c:v>
                </c:pt>
                <c:pt idx="438">
                  <c:v>6.0776152651410349E-2</c:v>
                </c:pt>
                <c:pt idx="439">
                  <c:v>6.0776152885367786E-2</c:v>
                </c:pt>
                <c:pt idx="440">
                  <c:v>6.0776153110927052E-2</c:v>
                </c:pt>
                <c:pt idx="441">
                  <c:v>6.0776153328389607E-2</c:v>
                </c:pt>
                <c:pt idx="442">
                  <c:v>6.0776153538046093E-2</c:v>
                </c:pt>
                <c:pt idx="443">
                  <c:v>6.0776153740176718E-2</c:v>
                </c:pt>
                <c:pt idx="444">
                  <c:v>6.0776153935051633E-2</c:v>
                </c:pt>
                <c:pt idx="445">
                  <c:v>6.0776154122931289E-2</c:v>
                </c:pt>
                <c:pt idx="446">
                  <c:v>6.0776154304066785E-2</c:v>
                </c:pt>
                <c:pt idx="447">
                  <c:v>6.0776154478700224E-2</c:v>
                </c:pt>
                <c:pt idx="448">
                  <c:v>6.0776154647064991E-2</c:v>
                </c:pt>
                <c:pt idx="449">
                  <c:v>6.0776154809386106E-2</c:v>
                </c:pt>
                <c:pt idx="450">
                  <c:v>6.077615496588052E-2</c:v>
                </c:pt>
                <c:pt idx="451">
                  <c:v>6.0776155116757387E-2</c:v>
                </c:pt>
                <c:pt idx="452">
                  <c:v>6.0776155262218357E-2</c:v>
                </c:pt>
                <c:pt idx="453">
                  <c:v>6.0776155402457843E-2</c:v>
                </c:pt>
                <c:pt idx="454">
                  <c:v>6.077615553766326E-2</c:v>
                </c:pt>
                <c:pt idx="455">
                  <c:v>6.0776155668015336E-2</c:v>
                </c:pt>
                <c:pt idx="456">
                  <c:v>6.0776155793688266E-2</c:v>
                </c:pt>
                <c:pt idx="457">
                  <c:v>6.0776155914850021E-2</c:v>
                </c:pt>
                <c:pt idx="458">
                  <c:v>6.0776156031662538E-2</c:v>
                </c:pt>
                <c:pt idx="459">
                  <c:v>6.0776156144281938E-2</c:v>
                </c:pt>
                <c:pt idx="460">
                  <c:v>6.0776156252858732E-2</c:v>
                </c:pt>
                <c:pt idx="461">
                  <c:v>6.0776156357538032E-2</c:v>
                </c:pt>
                <c:pt idx="462">
                  <c:v>6.0776156458459754E-2</c:v>
                </c:pt>
                <c:pt idx="463">
                  <c:v>6.077615655575877E-2</c:v>
                </c:pt>
                <c:pt idx="464">
                  <c:v>6.0776156649565136E-2</c:v>
                </c:pt>
                <c:pt idx="465">
                  <c:v>6.0776156740004209E-2</c:v>
                </c:pt>
                <c:pt idx="466">
                  <c:v>6.0776156827196864E-2</c:v>
                </c:pt>
                <c:pt idx="467">
                  <c:v>6.0776156911259642E-2</c:v>
                </c:pt>
                <c:pt idx="468">
                  <c:v>6.0776156992304889E-2</c:v>
                </c:pt>
                <c:pt idx="469">
                  <c:v>6.0776157070440921E-2</c:v>
                </c:pt>
                <c:pt idx="470">
                  <c:v>6.0776157145772176E-2</c:v>
                </c:pt>
                <c:pt idx="471">
                  <c:v>6.0776157218399324E-2</c:v>
                </c:pt>
                <c:pt idx="472">
                  <c:v>6.0776157288419438E-2</c:v>
                </c:pt>
                <c:pt idx="473">
                  <c:v>6.0776157355926105E-2</c:v>
                </c:pt>
                <c:pt idx="474">
                  <c:v>6.0776157421009537E-2</c:v>
                </c:pt>
                <c:pt idx="475">
                  <c:v>6.0776157483756726E-2</c:v>
                </c:pt>
                <c:pt idx="476">
                  <c:v>6.077615754425153E-2</c:v>
                </c:pt>
                <c:pt idx="477">
                  <c:v>6.0776157602574807E-2</c:v>
                </c:pt>
                <c:pt idx="478">
                  <c:v>6.0776157658804501E-2</c:v>
                </c:pt>
                <c:pt idx="479">
                  <c:v>6.0776157713015762E-2</c:v>
                </c:pt>
                <c:pt idx="480">
                  <c:v>6.0776157765281058E-2</c:v>
                </c:pt>
                <c:pt idx="481">
                  <c:v>6.0776157815670223E-2</c:v>
                </c:pt>
                <c:pt idx="482">
                  <c:v>6.0776157864250613E-2</c:v>
                </c:pt>
                <c:pt idx="483">
                  <c:v>6.0776157911087154E-2</c:v>
                </c:pt>
                <c:pt idx="484">
                  <c:v>6.0776157956242444E-2</c:v>
                </c:pt>
                <c:pt idx="485">
                  <c:v>6.0776157999776828E-2</c:v>
                </c:pt>
                <c:pt idx="486">
                  <c:v>6.0776158041748497E-2</c:v>
                </c:pt>
                <c:pt idx="487">
                  <c:v>6.0776158082213552E-2</c:v>
                </c:pt>
                <c:pt idx="488">
                  <c:v>6.0776158121226061E-2</c:v>
                </c:pt>
                <c:pt idx="489">
                  <c:v>6.0776158158838169E-2</c:v>
                </c:pt>
                <c:pt idx="490">
                  <c:v>6.0776158195100148E-2</c:v>
                </c:pt>
                <c:pt idx="491">
                  <c:v>6.0776158230060467E-2</c:v>
                </c:pt>
                <c:pt idx="492">
                  <c:v>6.0776158263765846E-2</c:v>
                </c:pt>
                <c:pt idx="493">
                  <c:v>6.0776158296261325E-2</c:v>
                </c:pt>
                <c:pt idx="494">
                  <c:v>6.0776158327590347E-2</c:v>
                </c:pt>
                <c:pt idx="495">
                  <c:v>6.0776158357794777E-2</c:v>
                </c:pt>
                <c:pt idx="496">
                  <c:v>6.0776158386914976E-2</c:v>
                </c:pt>
                <c:pt idx="497">
                  <c:v>6.077615841498988E-2</c:v>
                </c:pt>
                <c:pt idx="498">
                  <c:v>6.0776158442056999E-2</c:v>
                </c:pt>
                <c:pt idx="499">
                  <c:v>6.077615846815252E-2</c:v>
                </c:pt>
                <c:pt idx="500">
                  <c:v>6.0776158493311298E-2</c:v>
                </c:pt>
                <c:pt idx="501">
                  <c:v>6.0776158517566986E-2</c:v>
                </c:pt>
                <c:pt idx="502">
                  <c:v>6.0776158540951981E-2</c:v>
                </c:pt>
                <c:pt idx="503">
                  <c:v>6.0776158563497551E-2</c:v>
                </c:pt>
                <c:pt idx="504">
                  <c:v>6.0776158585233817E-2</c:v>
                </c:pt>
                <c:pt idx="505">
                  <c:v>6.0776158606189838E-2</c:v>
                </c:pt>
                <c:pt idx="506">
                  <c:v>6.0776158626393621E-2</c:v>
                </c:pt>
                <c:pt idx="507">
                  <c:v>6.0776158645872158E-2</c:v>
                </c:pt>
                <c:pt idx="508">
                  <c:v>6.0776158664651497E-2</c:v>
                </c:pt>
                <c:pt idx="509">
                  <c:v>6.0776158682756723E-2</c:v>
                </c:pt>
                <c:pt idx="510">
                  <c:v>6.0776158700212052E-2</c:v>
                </c:pt>
                <c:pt idx="511">
                  <c:v>6.0776158717040792E-2</c:v>
                </c:pt>
                <c:pt idx="512">
                  <c:v>6.0776158733265445E-2</c:v>
                </c:pt>
                <c:pt idx="513">
                  <c:v>6.0776158748907703E-2</c:v>
                </c:pt>
                <c:pt idx="514">
                  <c:v>6.077615876398846E-2</c:v>
                </c:pt>
                <c:pt idx="515">
                  <c:v>6.0776158778527871E-2</c:v>
                </c:pt>
                <c:pt idx="516">
                  <c:v>6.077615879254538E-2</c:v>
                </c:pt>
                <c:pt idx="517">
                  <c:v>6.0776158806059716E-2</c:v>
                </c:pt>
                <c:pt idx="518">
                  <c:v>6.0776158819088932E-2</c:v>
                </c:pt>
                <c:pt idx="519">
                  <c:v>6.0776158831650454E-2</c:v>
                </c:pt>
                <c:pt idx="520">
                  <c:v>6.0776158843761065E-2</c:v>
                </c:pt>
                <c:pt idx="521">
                  <c:v>6.0776158855436954E-2</c:v>
                </c:pt>
                <c:pt idx="522">
                  <c:v>6.0776158866693714E-2</c:v>
                </c:pt>
                <c:pt idx="523">
                  <c:v>6.0776158877546407E-2</c:v>
                </c:pt>
                <c:pt idx="524">
                  <c:v>6.0776158888009531E-2</c:v>
                </c:pt>
                <c:pt idx="525">
                  <c:v>6.0776158898097066E-2</c:v>
                </c:pt>
                <c:pt idx="526">
                  <c:v>6.0776158907822501E-2</c:v>
                </c:pt>
                <c:pt idx="527">
                  <c:v>6.0776158917198828E-2</c:v>
                </c:pt>
                <c:pt idx="528">
                  <c:v>6.0776158926238583E-2</c:v>
                </c:pt>
                <c:pt idx="529">
                  <c:v>6.077615893495384E-2</c:v>
                </c:pt>
                <c:pt idx="530">
                  <c:v>6.0776158943356258E-2</c:v>
                </c:pt>
                <c:pt idx="531">
                  <c:v>6.0776158951457063E-2</c:v>
                </c:pt>
                <c:pt idx="532">
                  <c:v>6.0776158959267079E-2</c:v>
                </c:pt>
                <c:pt idx="533">
                  <c:v>6.0776158966796744E-2</c:v>
                </c:pt>
                <c:pt idx="534">
                  <c:v>6.0776158974056124E-2</c:v>
                </c:pt>
                <c:pt idx="535">
                  <c:v>6.0776158981054915E-2</c:v>
                </c:pt>
                <c:pt idx="536">
                  <c:v>6.0776158987802482E-2</c:v>
                </c:pt>
                <c:pt idx="537">
                  <c:v>6.0776158994307834E-2</c:v>
                </c:pt>
                <c:pt idx="538">
                  <c:v>6.0776159000579671E-2</c:v>
                </c:pt>
                <c:pt idx="539">
                  <c:v>6.0776159006626376E-2</c:v>
                </c:pt>
                <c:pt idx="540">
                  <c:v>6.0776159012456026E-2</c:v>
                </c:pt>
                <c:pt idx="541">
                  <c:v>6.0776159018076412E-2</c:v>
                </c:pt>
                <c:pt idx="542">
                  <c:v>6.0776159023495049E-2</c:v>
                </c:pt>
                <c:pt idx="543">
                  <c:v>6.0776159028719176E-2</c:v>
                </c:pt>
                <c:pt idx="544">
                  <c:v>6.0776159033755779E-2</c:v>
                </c:pt>
                <c:pt idx="545">
                  <c:v>6.0776159038611589E-2</c:v>
                </c:pt>
                <c:pt idx="546">
                  <c:v>6.0776159043293095E-2</c:v>
                </c:pt>
                <c:pt idx="547">
                  <c:v>6.077615904780654E-2</c:v>
                </c:pt>
                <c:pt idx="548">
                  <c:v>6.0776159052157983E-2</c:v>
                </c:pt>
                <c:pt idx="549">
                  <c:v>6.0776159056353217E-2</c:v>
                </c:pt>
                <c:pt idx="550">
                  <c:v>6.0776159060397864E-2</c:v>
                </c:pt>
                <c:pt idx="551">
                  <c:v>6.0776159064297328E-2</c:v>
                </c:pt>
                <c:pt idx="552">
                  <c:v>6.0776159068056806E-2</c:v>
                </c:pt>
                <c:pt idx="553">
                  <c:v>6.0776159071681345E-2</c:v>
                </c:pt>
                <c:pt idx="554">
                  <c:v>6.0776159075175765E-2</c:v>
                </c:pt>
                <c:pt idx="555">
                  <c:v>6.0776159078544757E-2</c:v>
                </c:pt>
                <c:pt idx="556">
                  <c:v>6.0776159081792812E-2</c:v>
                </c:pt>
                <c:pt idx="557">
                  <c:v>6.0776159084924279E-2</c:v>
                </c:pt>
                <c:pt idx="558">
                  <c:v>6.0776159087943329E-2</c:v>
                </c:pt>
                <c:pt idx="559">
                  <c:v>6.0776159090854015E-2</c:v>
                </c:pt>
                <c:pt idx="560">
                  <c:v>6.0776159093660215E-2</c:v>
                </c:pt>
                <c:pt idx="561">
                  <c:v>6.0776159096365683E-2</c:v>
                </c:pt>
                <c:pt idx="562">
                  <c:v>6.0776159098974034E-2</c:v>
                </c:pt>
                <c:pt idx="563">
                  <c:v>6.0776159101488758E-2</c:v>
                </c:pt>
                <c:pt idx="564">
                  <c:v>6.0776159103913215E-2</c:v>
                </c:pt>
                <c:pt idx="565">
                  <c:v>6.0776159106250643E-2</c:v>
                </c:pt>
                <c:pt idx="566">
                  <c:v>6.0776159108504167E-2</c:v>
                </c:pt>
                <c:pt idx="567">
                  <c:v>6.077615911067679E-2</c:v>
                </c:pt>
                <c:pt idx="568">
                  <c:v>6.0776159112771427E-2</c:v>
                </c:pt>
                <c:pt idx="569">
                  <c:v>6.0776159114790881E-2</c:v>
                </c:pt>
                <c:pt idx="570">
                  <c:v>6.0776159116737838E-2</c:v>
                </c:pt>
                <c:pt idx="571">
                  <c:v>6.0776159118614906E-2</c:v>
                </c:pt>
                <c:pt idx="572">
                  <c:v>6.0776159120424604E-2</c:v>
                </c:pt>
                <c:pt idx="573">
                  <c:v>6.0776159122169333E-2</c:v>
                </c:pt>
                <c:pt idx="574">
                  <c:v>6.0776159123851432E-2</c:v>
                </c:pt>
                <c:pt idx="575">
                  <c:v>6.0776159125473156E-2</c:v>
                </c:pt>
                <c:pt idx="576">
                  <c:v>6.0776159127036662E-2</c:v>
                </c:pt>
                <c:pt idx="577">
                  <c:v>6.0776159128544047E-2</c:v>
                </c:pt>
                <c:pt idx="578">
                  <c:v>6.0776159129997315E-2</c:v>
                </c:pt>
                <c:pt idx="579">
                  <c:v>6.0776159131398423E-2</c:v>
                </c:pt>
                <c:pt idx="580">
                  <c:v>6.0776159132749238E-2</c:v>
                </c:pt>
                <c:pt idx="581">
                  <c:v>6.0776159134051565E-2</c:v>
                </c:pt>
                <c:pt idx="582">
                  <c:v>6.0776159135307137E-2</c:v>
                </c:pt>
                <c:pt idx="583">
                  <c:v>6.0776159136517641E-2</c:v>
                </c:pt>
                <c:pt idx="584">
                  <c:v>6.0776159137684693E-2</c:v>
                </c:pt>
                <c:pt idx="585">
                  <c:v>6.0776159138809856E-2</c:v>
                </c:pt>
                <c:pt idx="586">
                  <c:v>6.077615913989462E-2</c:v>
                </c:pt>
                <c:pt idx="587">
                  <c:v>6.077615914094045E-2</c:v>
                </c:pt>
                <c:pt idx="588">
                  <c:v>6.0776159141948748E-2</c:v>
                </c:pt>
                <c:pt idx="589">
                  <c:v>6.0776159142920838E-2</c:v>
                </c:pt>
                <c:pt idx="590">
                  <c:v>6.077615914385804E-2</c:v>
                </c:pt>
                <c:pt idx="591">
                  <c:v>6.0776159144761609E-2</c:v>
                </c:pt>
                <c:pt idx="592">
                  <c:v>6.0776159145632731E-2</c:v>
                </c:pt>
                <c:pt idx="593">
                  <c:v>6.0776159146472587E-2</c:v>
                </c:pt>
                <c:pt idx="594">
                  <c:v>6.0776159147282294E-2</c:v>
                </c:pt>
                <c:pt idx="595">
                  <c:v>6.0776159148062933E-2</c:v>
                </c:pt>
                <c:pt idx="596">
                  <c:v>6.077615914881556E-2</c:v>
                </c:pt>
                <c:pt idx="597">
                  <c:v>6.0776159149541167E-2</c:v>
                </c:pt>
                <c:pt idx="598">
                  <c:v>6.0776159150240719E-2</c:v>
                </c:pt>
                <c:pt idx="599">
                  <c:v>6.0776159150915166E-2</c:v>
                </c:pt>
                <c:pt idx="600">
                  <c:v>6.0776159151565402E-2</c:v>
                </c:pt>
                <c:pt idx="601">
                  <c:v>6.0776159152192304E-2</c:v>
                </c:pt>
                <c:pt idx="602">
                  <c:v>6.0776159152796688E-2</c:v>
                </c:pt>
                <c:pt idx="603">
                  <c:v>6.0776159153379389E-2</c:v>
                </c:pt>
                <c:pt idx="604">
                  <c:v>6.0776159153941169E-2</c:v>
                </c:pt>
                <c:pt idx="605">
                  <c:v>6.0776159154482784E-2</c:v>
                </c:pt>
                <c:pt idx="606">
                  <c:v>6.0776159155004963E-2</c:v>
                </c:pt>
                <c:pt idx="607">
                  <c:v>6.0776159155508387E-2</c:v>
                </c:pt>
                <c:pt idx="608">
                  <c:v>6.0776159155993749E-2</c:v>
                </c:pt>
                <c:pt idx="609">
                  <c:v>6.077615915646168E-2</c:v>
                </c:pt>
                <c:pt idx="610">
                  <c:v>6.0776159156912819E-2</c:v>
                </c:pt>
                <c:pt idx="611">
                  <c:v>6.0776159157347763E-2</c:v>
                </c:pt>
                <c:pt idx="612">
                  <c:v>6.0776159157767094E-2</c:v>
                </c:pt>
                <c:pt idx="613">
                  <c:v>6.0776159158171368E-2</c:v>
                </c:pt>
                <c:pt idx="614">
                  <c:v>6.077615915856114E-2</c:v>
                </c:pt>
                <c:pt idx="615">
                  <c:v>6.0776159158936915E-2</c:v>
                </c:pt>
                <c:pt idx="616">
                  <c:v>6.0776159159299202E-2</c:v>
                </c:pt>
                <c:pt idx="617">
                  <c:v>6.0776159159648485E-2</c:v>
                </c:pt>
                <c:pt idx="618">
                  <c:v>6.077615915998523E-2</c:v>
                </c:pt>
                <c:pt idx="619">
                  <c:v>6.0776159160309887E-2</c:v>
                </c:pt>
                <c:pt idx="620">
                  <c:v>6.0776159160622886E-2</c:v>
                </c:pt>
                <c:pt idx="621">
                  <c:v>6.0776159160924652E-2</c:v>
                </c:pt>
                <c:pt idx="622">
                  <c:v>6.0776159161215593E-2</c:v>
                </c:pt>
                <c:pt idx="623">
                  <c:v>6.0776159161496077E-2</c:v>
                </c:pt>
                <c:pt idx="624">
                  <c:v>6.0776159161766506E-2</c:v>
                </c:pt>
                <c:pt idx="625">
                  <c:v>6.0776159162027214E-2</c:v>
                </c:pt>
                <c:pt idx="626">
                  <c:v>6.0776159162278576E-2</c:v>
                </c:pt>
                <c:pt idx="627">
                  <c:v>6.077615916252091E-2</c:v>
                </c:pt>
                <c:pt idx="628">
                  <c:v>6.0776159162754542E-2</c:v>
                </c:pt>
                <c:pt idx="629">
                  <c:v>6.0776159162979793E-2</c:v>
                </c:pt>
                <c:pt idx="630">
                  <c:v>6.0776159163196959E-2</c:v>
                </c:pt>
                <c:pt idx="631">
                  <c:v>6.0776159163406326E-2</c:v>
                </c:pt>
                <c:pt idx="632">
                  <c:v>6.0776159163608179E-2</c:v>
                </c:pt>
                <c:pt idx="633">
                  <c:v>6.077615916380278E-2</c:v>
                </c:pt>
                <c:pt idx="634">
                  <c:v>6.0776159163990401E-2</c:v>
                </c:pt>
                <c:pt idx="635">
                  <c:v>6.0776159164171291E-2</c:v>
                </c:pt>
                <c:pt idx="636">
                  <c:v>6.0776159164345679E-2</c:v>
                </c:pt>
                <c:pt idx="637">
                  <c:v>6.0776159164513816E-2</c:v>
                </c:pt>
                <c:pt idx="638">
                  <c:v>6.0776159164675908E-2</c:v>
                </c:pt>
                <c:pt idx="639">
                  <c:v>6.0776159164832186E-2</c:v>
                </c:pt>
                <c:pt idx="640">
                  <c:v>6.0776159164982857E-2</c:v>
                </c:pt>
                <c:pt idx="641">
                  <c:v>6.0776159165128123E-2</c:v>
                </c:pt>
                <c:pt idx="642">
                  <c:v>6.0776159165268163E-2</c:v>
                </c:pt>
                <c:pt idx="643">
                  <c:v>6.077615916540318E-2</c:v>
                </c:pt>
                <c:pt idx="644">
                  <c:v>6.0776159165533354E-2</c:v>
                </c:pt>
                <c:pt idx="645">
                  <c:v>6.0776159165658858E-2</c:v>
                </c:pt>
                <c:pt idx="646">
                  <c:v>6.0776159165779858E-2</c:v>
                </c:pt>
                <c:pt idx="647">
                  <c:v>6.0776159165896508E-2</c:v>
                </c:pt>
                <c:pt idx="648">
                  <c:v>6.0776159166008967E-2</c:v>
                </c:pt>
                <c:pt idx="649">
                  <c:v>6.0776159166117394E-2</c:v>
                </c:pt>
                <c:pt idx="650">
                  <c:v>6.0776159166221935E-2</c:v>
                </c:pt>
                <c:pt idx="651">
                  <c:v>6.0776159166322716E-2</c:v>
                </c:pt>
                <c:pt idx="652">
                  <c:v>6.0776159166419874E-2</c:v>
                </c:pt>
                <c:pt idx="653">
                  <c:v>6.0776159166513556E-2</c:v>
                </c:pt>
                <c:pt idx="654">
                  <c:v>6.0776159166603866E-2</c:v>
                </c:pt>
                <c:pt idx="655">
                  <c:v>6.0776159166690942E-2</c:v>
                </c:pt>
                <c:pt idx="656">
                  <c:v>6.0776159166774889E-2</c:v>
                </c:pt>
                <c:pt idx="657">
                  <c:v>6.0776159166855824E-2</c:v>
                </c:pt>
                <c:pt idx="658">
                  <c:v>6.0776159166933852E-2</c:v>
                </c:pt>
                <c:pt idx="659">
                  <c:v>6.0776159167009076E-2</c:v>
                </c:pt>
                <c:pt idx="660">
                  <c:v>6.0776159167081609E-2</c:v>
                </c:pt>
                <c:pt idx="661">
                  <c:v>6.0776159167151532E-2</c:v>
                </c:pt>
                <c:pt idx="662">
                  <c:v>6.0776159167218943E-2</c:v>
                </c:pt>
                <c:pt idx="663">
                  <c:v>6.0776159167283933E-2</c:v>
                </c:pt>
                <c:pt idx="664">
                  <c:v>6.0776159167346598E-2</c:v>
                </c:pt>
                <c:pt idx="665">
                  <c:v>6.0776159167407008E-2</c:v>
                </c:pt>
                <c:pt idx="666">
                  <c:v>6.0776159167465253E-2</c:v>
                </c:pt>
                <c:pt idx="667">
                  <c:v>6.077615916752141E-2</c:v>
                </c:pt>
                <c:pt idx="668">
                  <c:v>6.077615916757554E-2</c:v>
                </c:pt>
                <c:pt idx="669">
                  <c:v>6.0776159167627734E-2</c:v>
                </c:pt>
                <c:pt idx="670">
                  <c:v>6.0776159167678055E-2</c:v>
                </c:pt>
                <c:pt idx="671">
                  <c:v>6.0776159167726565E-2</c:v>
                </c:pt>
                <c:pt idx="672">
                  <c:v>6.077615916777334E-2</c:v>
                </c:pt>
                <c:pt idx="673">
                  <c:v>6.0776159167818436E-2</c:v>
                </c:pt>
                <c:pt idx="674">
                  <c:v>6.0776159167861908E-2</c:v>
                </c:pt>
                <c:pt idx="675">
                  <c:v>6.0776159167903826E-2</c:v>
                </c:pt>
                <c:pt idx="676">
                  <c:v>6.0776159167944231E-2</c:v>
                </c:pt>
                <c:pt idx="677">
                  <c:v>6.0776159167983186E-2</c:v>
                </c:pt>
                <c:pt idx="678">
                  <c:v>6.0776159168020753E-2</c:v>
                </c:pt>
                <c:pt idx="679">
                  <c:v>6.0776159168056967E-2</c:v>
                </c:pt>
                <c:pt idx="680">
                  <c:v>6.0776159168091877E-2</c:v>
                </c:pt>
                <c:pt idx="681">
                  <c:v>6.0776159168125531E-2</c:v>
                </c:pt>
                <c:pt idx="682">
                  <c:v>6.0776159168157984E-2</c:v>
                </c:pt>
                <c:pt idx="683">
                  <c:v>6.0776159168189271E-2</c:v>
                </c:pt>
                <c:pt idx="684">
                  <c:v>6.0776159168219428E-2</c:v>
                </c:pt>
                <c:pt idx="685">
                  <c:v>6.0776159168248516E-2</c:v>
                </c:pt>
                <c:pt idx="686">
                  <c:v>6.0776159168276549E-2</c:v>
                </c:pt>
                <c:pt idx="687">
                  <c:v>6.0776159168303583E-2</c:v>
                </c:pt>
                <c:pt idx="688">
                  <c:v>6.0776159168329638E-2</c:v>
                </c:pt>
                <c:pt idx="689">
                  <c:v>6.0776159168354764E-2</c:v>
                </c:pt>
                <c:pt idx="690">
                  <c:v>6.0776159168378981E-2</c:v>
                </c:pt>
                <c:pt idx="691">
                  <c:v>6.0776159168402337E-2</c:v>
                </c:pt>
                <c:pt idx="692">
                  <c:v>6.0776159168424854E-2</c:v>
                </c:pt>
                <c:pt idx="693">
                  <c:v>6.0776159168446559E-2</c:v>
                </c:pt>
                <c:pt idx="694">
                  <c:v>6.0776159168467486E-2</c:v>
                </c:pt>
                <c:pt idx="695">
                  <c:v>6.0776159168487665E-2</c:v>
                </c:pt>
                <c:pt idx="696">
                  <c:v>6.0776159168507114E-2</c:v>
                </c:pt>
                <c:pt idx="697">
                  <c:v>6.077615916852587E-2</c:v>
                </c:pt>
                <c:pt idx="698">
                  <c:v>6.0776159168543946E-2</c:v>
                </c:pt>
                <c:pt idx="699">
                  <c:v>6.0776159168561383E-2</c:v>
                </c:pt>
                <c:pt idx="700">
                  <c:v>6.0776159168578182E-2</c:v>
                </c:pt>
                <c:pt idx="701">
                  <c:v>6.0776159168594385E-2</c:v>
                </c:pt>
                <c:pt idx="702">
                  <c:v>6.0776159168610011E-2</c:v>
                </c:pt>
                <c:pt idx="703">
                  <c:v>6.0776159168625062E-2</c:v>
                </c:pt>
                <c:pt idx="704">
                  <c:v>6.0776159168639585E-2</c:v>
                </c:pt>
                <c:pt idx="705">
                  <c:v>6.0776159168653587E-2</c:v>
                </c:pt>
                <c:pt idx="706">
                  <c:v>6.0776159168667084E-2</c:v>
                </c:pt>
                <c:pt idx="707">
                  <c:v>6.0776159168680087E-2</c:v>
                </c:pt>
                <c:pt idx="708">
                  <c:v>6.0776159168692633E-2</c:v>
                </c:pt>
                <c:pt idx="709">
                  <c:v>6.0776159168704734E-2</c:v>
                </c:pt>
                <c:pt idx="710">
                  <c:v>6.0776159168716391E-2</c:v>
                </c:pt>
                <c:pt idx="711">
                  <c:v>6.0776159168727632E-2</c:v>
                </c:pt>
                <c:pt idx="712">
                  <c:v>6.0776159168738471E-2</c:v>
                </c:pt>
                <c:pt idx="713">
                  <c:v>6.0776159168748914E-2</c:v>
                </c:pt>
                <c:pt idx="714">
                  <c:v>6.0776159168758989E-2</c:v>
                </c:pt>
                <c:pt idx="715">
                  <c:v>6.0776159168768704E-2</c:v>
                </c:pt>
                <c:pt idx="716">
                  <c:v>6.0776159168778064E-2</c:v>
                </c:pt>
                <c:pt idx="717">
                  <c:v>6.0776159168787092E-2</c:v>
                </c:pt>
                <c:pt idx="718">
                  <c:v>6.07761591687958E-2</c:v>
                </c:pt>
                <c:pt idx="719">
                  <c:v>6.0776159168804189E-2</c:v>
                </c:pt>
                <c:pt idx="720">
                  <c:v>6.077615916881228E-2</c:v>
                </c:pt>
                <c:pt idx="721">
                  <c:v>6.0776159168820072E-2</c:v>
                </c:pt>
                <c:pt idx="722">
                  <c:v>6.0776159168827601E-2</c:v>
                </c:pt>
                <c:pt idx="723">
                  <c:v>6.0776159168834845E-2</c:v>
                </c:pt>
                <c:pt idx="724">
                  <c:v>6.0776159168841833E-2</c:v>
                </c:pt>
                <c:pt idx="725">
                  <c:v>6.0776159168848577E-2</c:v>
                </c:pt>
                <c:pt idx="726">
                  <c:v>6.0776159168855065E-2</c:v>
                </c:pt>
                <c:pt idx="727">
                  <c:v>6.0776159168861338E-2</c:v>
                </c:pt>
                <c:pt idx="728">
                  <c:v>6.0776159168867375E-2</c:v>
                </c:pt>
                <c:pt idx="729">
                  <c:v>6.0776159168873189E-2</c:v>
                </c:pt>
                <c:pt idx="730">
                  <c:v>6.0776159168878803E-2</c:v>
                </c:pt>
                <c:pt idx="731">
                  <c:v>6.0776159168884215E-2</c:v>
                </c:pt>
                <c:pt idx="732">
                  <c:v>6.0776159168889433E-2</c:v>
                </c:pt>
                <c:pt idx="733">
                  <c:v>6.0776159168894464E-2</c:v>
                </c:pt>
                <c:pt idx="734">
                  <c:v>6.0776159168899307E-2</c:v>
                </c:pt>
                <c:pt idx="735">
                  <c:v>6.0776159168903984E-2</c:v>
                </c:pt>
                <c:pt idx="736">
                  <c:v>6.0776159168908495E-2</c:v>
                </c:pt>
                <c:pt idx="737">
                  <c:v>6.0776159168912838E-2</c:v>
                </c:pt>
                <c:pt idx="738">
                  <c:v>6.0776159168917029E-2</c:v>
                </c:pt>
                <c:pt idx="739">
                  <c:v>6.0776159168921068E-2</c:v>
                </c:pt>
                <c:pt idx="740">
                  <c:v>6.0776159168924968E-2</c:v>
                </c:pt>
                <c:pt idx="741">
                  <c:v>6.0776159168928715E-2</c:v>
                </c:pt>
                <c:pt idx="742">
                  <c:v>6.0776159168932337E-2</c:v>
                </c:pt>
                <c:pt idx="743">
                  <c:v>6.0776159168935827E-2</c:v>
                </c:pt>
                <c:pt idx="744">
                  <c:v>6.0776159168939185E-2</c:v>
                </c:pt>
                <c:pt idx="745">
                  <c:v>6.0776159168942433E-2</c:v>
                </c:pt>
                <c:pt idx="746">
                  <c:v>6.0776159168945562E-2</c:v>
                </c:pt>
                <c:pt idx="747">
                  <c:v>6.0776159168948574E-2</c:v>
                </c:pt>
                <c:pt idx="748">
                  <c:v>6.0776159168951481E-2</c:v>
                </c:pt>
                <c:pt idx="749">
                  <c:v>6.0776159168954284E-2</c:v>
                </c:pt>
                <c:pt idx="750">
                  <c:v>6.077615916895699E-2</c:v>
                </c:pt>
                <c:pt idx="751">
                  <c:v>6.0776159168959593E-2</c:v>
                </c:pt>
                <c:pt idx="752">
                  <c:v>6.0776159168962104E-2</c:v>
                </c:pt>
                <c:pt idx="753">
                  <c:v>6.0776159168964526E-2</c:v>
                </c:pt>
                <c:pt idx="754">
                  <c:v>6.0776159168966858E-2</c:v>
                </c:pt>
                <c:pt idx="755">
                  <c:v>6.0776159168969106E-2</c:v>
                </c:pt>
                <c:pt idx="756">
                  <c:v>6.0776159168971278E-2</c:v>
                </c:pt>
                <c:pt idx="757">
                  <c:v>6.0776159168973373E-2</c:v>
                </c:pt>
                <c:pt idx="758">
                  <c:v>6.0776159168975386E-2</c:v>
                </c:pt>
                <c:pt idx="759">
                  <c:v>6.0776159168977328E-2</c:v>
                </c:pt>
                <c:pt idx="760">
                  <c:v>6.0776159168979209E-2</c:v>
                </c:pt>
                <c:pt idx="761">
                  <c:v>6.0776159168981013E-2</c:v>
                </c:pt>
                <c:pt idx="762">
                  <c:v>6.0776159168982755E-2</c:v>
                </c:pt>
                <c:pt idx="763">
                  <c:v>6.0776159168984434E-2</c:v>
                </c:pt>
                <c:pt idx="764">
                  <c:v>6.0776159168986058E-2</c:v>
                </c:pt>
                <c:pt idx="765">
                  <c:v>6.0776159168987612E-2</c:v>
                </c:pt>
                <c:pt idx="766">
                  <c:v>6.0776159168989118E-2</c:v>
                </c:pt>
                <c:pt idx="767">
                  <c:v>6.0776159168990568E-2</c:v>
                </c:pt>
                <c:pt idx="768">
                  <c:v>6.0776159168991976E-2</c:v>
                </c:pt>
                <c:pt idx="769">
                  <c:v>6.0776159168993323E-2</c:v>
                </c:pt>
                <c:pt idx="770">
                  <c:v>6.077615916899462E-2</c:v>
                </c:pt>
                <c:pt idx="771">
                  <c:v>6.0776159168995876E-2</c:v>
                </c:pt>
                <c:pt idx="772">
                  <c:v>6.0776159168997083E-2</c:v>
                </c:pt>
                <c:pt idx="773">
                  <c:v>6.0776159168998249E-2</c:v>
                </c:pt>
                <c:pt idx="774">
                  <c:v>6.0776159168999373E-2</c:v>
                </c:pt>
                <c:pt idx="775">
                  <c:v>6.0776159169000456E-2</c:v>
                </c:pt>
                <c:pt idx="776">
                  <c:v>6.0776159169001504E-2</c:v>
                </c:pt>
                <c:pt idx="777">
                  <c:v>6.077615916900251E-2</c:v>
                </c:pt>
                <c:pt idx="778">
                  <c:v>6.0776159169003481E-2</c:v>
                </c:pt>
                <c:pt idx="779">
                  <c:v>6.0776159169004418E-2</c:v>
                </c:pt>
                <c:pt idx="780">
                  <c:v>6.0776159169005313E-2</c:v>
                </c:pt>
                <c:pt idx="781">
                  <c:v>6.0776159169006187E-2</c:v>
                </c:pt>
                <c:pt idx="782">
                  <c:v>6.0776159169007027E-2</c:v>
                </c:pt>
                <c:pt idx="783">
                  <c:v>6.0776159169007832E-2</c:v>
                </c:pt>
                <c:pt idx="784">
                  <c:v>6.0776159169008616E-2</c:v>
                </c:pt>
                <c:pt idx="785">
                  <c:v>6.0776159169009365E-2</c:v>
                </c:pt>
                <c:pt idx="786">
                  <c:v>6.0776159169010094E-2</c:v>
                </c:pt>
                <c:pt idx="787">
                  <c:v>6.0776159169010788E-2</c:v>
                </c:pt>
                <c:pt idx="788">
                  <c:v>6.0776159169011461E-2</c:v>
                </c:pt>
                <c:pt idx="789">
                  <c:v>6.0776159169012106E-2</c:v>
                </c:pt>
                <c:pt idx="790">
                  <c:v>6.0776159169012738E-2</c:v>
                </c:pt>
                <c:pt idx="791">
                  <c:v>6.0776159169013341E-2</c:v>
                </c:pt>
                <c:pt idx="792">
                  <c:v>6.0776159169013924E-2</c:v>
                </c:pt>
                <c:pt idx="793">
                  <c:v>6.0776159169014486E-2</c:v>
                </c:pt>
                <c:pt idx="794">
                  <c:v>6.077615916901502E-2</c:v>
                </c:pt>
                <c:pt idx="795">
                  <c:v>6.0776159169015541E-2</c:v>
                </c:pt>
                <c:pt idx="796">
                  <c:v>6.0776159169016047E-2</c:v>
                </c:pt>
                <c:pt idx="797">
                  <c:v>6.0776159169016533E-2</c:v>
                </c:pt>
                <c:pt idx="798">
                  <c:v>6.0776159169016998E-2</c:v>
                </c:pt>
                <c:pt idx="799">
                  <c:v>6.0776159169017449E-2</c:v>
                </c:pt>
                <c:pt idx="800">
                  <c:v>6.0776159169017886E-2</c:v>
                </c:pt>
                <c:pt idx="801">
                  <c:v>6.0776159169018303E-2</c:v>
                </c:pt>
                <c:pt idx="802">
                  <c:v>6.0776159169018705E-2</c:v>
                </c:pt>
                <c:pt idx="803">
                  <c:v>6.0776159169019101E-2</c:v>
                </c:pt>
                <c:pt idx="804">
                  <c:v>6.0776159169019468E-2</c:v>
                </c:pt>
                <c:pt idx="805">
                  <c:v>6.0776159169019836E-2</c:v>
                </c:pt>
                <c:pt idx="806">
                  <c:v>6.0776159169020183E-2</c:v>
                </c:pt>
                <c:pt idx="807">
                  <c:v>6.0776159169020516E-2</c:v>
                </c:pt>
                <c:pt idx="808">
                  <c:v>6.0776159169020849E-2</c:v>
                </c:pt>
                <c:pt idx="809">
                  <c:v>6.0776159169021154E-2</c:v>
                </c:pt>
                <c:pt idx="810">
                  <c:v>6.0776159169021453E-2</c:v>
                </c:pt>
                <c:pt idx="811">
                  <c:v>6.0776159169021751E-2</c:v>
                </c:pt>
                <c:pt idx="812">
                  <c:v>6.0776159169022029E-2</c:v>
                </c:pt>
                <c:pt idx="813">
                  <c:v>6.0776159169022299E-2</c:v>
                </c:pt>
                <c:pt idx="814">
                  <c:v>6.0776159169022563E-2</c:v>
                </c:pt>
                <c:pt idx="815">
                  <c:v>6.0776159169022813E-2</c:v>
                </c:pt>
                <c:pt idx="816">
                  <c:v>6.0776159169023056E-2</c:v>
                </c:pt>
                <c:pt idx="817">
                  <c:v>6.0776159169023285E-2</c:v>
                </c:pt>
                <c:pt idx="818">
                  <c:v>6.0776159169023514E-2</c:v>
                </c:pt>
                <c:pt idx="819">
                  <c:v>6.0776159169023729E-2</c:v>
                </c:pt>
                <c:pt idx="820">
                  <c:v>6.0776159169023937E-2</c:v>
                </c:pt>
                <c:pt idx="821">
                  <c:v>6.0776159169024138E-2</c:v>
                </c:pt>
                <c:pt idx="822">
                  <c:v>6.0776159169024326E-2</c:v>
                </c:pt>
                <c:pt idx="823">
                  <c:v>6.077615916902452E-2</c:v>
                </c:pt>
                <c:pt idx="824">
                  <c:v>6.07761591690247E-2</c:v>
                </c:pt>
                <c:pt idx="825">
                  <c:v>6.0776159169024874E-2</c:v>
                </c:pt>
                <c:pt idx="826">
                  <c:v>6.077615916902504E-2</c:v>
                </c:pt>
                <c:pt idx="827">
                  <c:v>6.0776159169025207E-2</c:v>
                </c:pt>
                <c:pt idx="828">
                  <c:v>6.0776159169025359E-2</c:v>
                </c:pt>
                <c:pt idx="829">
                  <c:v>6.0776159169025512E-2</c:v>
                </c:pt>
                <c:pt idx="830">
                  <c:v>6.0776159169025658E-2</c:v>
                </c:pt>
                <c:pt idx="831">
                  <c:v>6.077615916902579E-2</c:v>
                </c:pt>
                <c:pt idx="832">
                  <c:v>6.0776159169025928E-2</c:v>
                </c:pt>
                <c:pt idx="833">
                  <c:v>6.077615916902606E-2</c:v>
                </c:pt>
                <c:pt idx="834">
                  <c:v>6.0776159169026185E-2</c:v>
                </c:pt>
                <c:pt idx="835">
                  <c:v>6.0776159169026303E-2</c:v>
                </c:pt>
                <c:pt idx="836">
                  <c:v>6.0776159169026421E-2</c:v>
                </c:pt>
                <c:pt idx="837">
                  <c:v>6.0776159169026532E-2</c:v>
                </c:pt>
                <c:pt idx="838">
                  <c:v>6.0776159169026643E-2</c:v>
                </c:pt>
                <c:pt idx="839">
                  <c:v>6.077615916902674E-2</c:v>
                </c:pt>
                <c:pt idx="840">
                  <c:v>6.0776159169026844E-2</c:v>
                </c:pt>
                <c:pt idx="841">
                  <c:v>6.0776159169026948E-2</c:v>
                </c:pt>
                <c:pt idx="842">
                  <c:v>6.0776159169027039E-2</c:v>
                </c:pt>
                <c:pt idx="843">
                  <c:v>6.0776159169027129E-2</c:v>
                </c:pt>
                <c:pt idx="844">
                  <c:v>6.0776159169027219E-2</c:v>
                </c:pt>
                <c:pt idx="845">
                  <c:v>6.0776159169027295E-2</c:v>
                </c:pt>
                <c:pt idx="846">
                  <c:v>6.0776159169027379E-2</c:v>
                </c:pt>
                <c:pt idx="847">
                  <c:v>6.0776159169027462E-2</c:v>
                </c:pt>
                <c:pt idx="848">
                  <c:v>6.0776159169027531E-2</c:v>
                </c:pt>
                <c:pt idx="849">
                  <c:v>6.0776159169027608E-2</c:v>
                </c:pt>
                <c:pt idx="850">
                  <c:v>6.0776159169027677E-2</c:v>
                </c:pt>
                <c:pt idx="851">
                  <c:v>6.0776159169027739E-2</c:v>
                </c:pt>
                <c:pt idx="852">
                  <c:v>6.0776159169027809E-2</c:v>
                </c:pt>
                <c:pt idx="853">
                  <c:v>6.0776159169027871E-2</c:v>
                </c:pt>
                <c:pt idx="854">
                  <c:v>6.0776159169027934E-2</c:v>
                </c:pt>
                <c:pt idx="855">
                  <c:v>6.0776159169027982E-2</c:v>
                </c:pt>
                <c:pt idx="856">
                  <c:v>6.0776159169028045E-2</c:v>
                </c:pt>
                <c:pt idx="857">
                  <c:v>6.07761591690281E-2</c:v>
                </c:pt>
                <c:pt idx="858">
                  <c:v>6.0776159169028156E-2</c:v>
                </c:pt>
                <c:pt idx="859">
                  <c:v>6.0776159169028204E-2</c:v>
                </c:pt>
                <c:pt idx="860">
                  <c:v>6.0776159169028246E-2</c:v>
                </c:pt>
                <c:pt idx="861">
                  <c:v>6.0776159169028295E-2</c:v>
                </c:pt>
                <c:pt idx="862">
                  <c:v>6.0776159169028343E-2</c:v>
                </c:pt>
                <c:pt idx="863">
                  <c:v>6.0776159169028385E-2</c:v>
                </c:pt>
                <c:pt idx="864">
                  <c:v>6.0776159169028426E-2</c:v>
                </c:pt>
                <c:pt idx="865">
                  <c:v>6.0776159169028461E-2</c:v>
                </c:pt>
                <c:pt idx="866">
                  <c:v>6.0776159169028503E-2</c:v>
                </c:pt>
                <c:pt idx="867">
                  <c:v>6.0776159169028544E-2</c:v>
                </c:pt>
                <c:pt idx="868">
                  <c:v>6.0776159169028579E-2</c:v>
                </c:pt>
                <c:pt idx="869">
                  <c:v>6.0776159169028614E-2</c:v>
                </c:pt>
                <c:pt idx="870">
                  <c:v>6.0776159169028648E-2</c:v>
                </c:pt>
                <c:pt idx="871">
                  <c:v>6.0776159169028683E-2</c:v>
                </c:pt>
                <c:pt idx="872">
                  <c:v>6.0776159169028711E-2</c:v>
                </c:pt>
                <c:pt idx="873">
                  <c:v>6.0776159169028739E-2</c:v>
                </c:pt>
                <c:pt idx="874">
                  <c:v>6.0776159169028766E-2</c:v>
                </c:pt>
                <c:pt idx="875">
                  <c:v>6.0776159169028801E-2</c:v>
                </c:pt>
                <c:pt idx="876">
                  <c:v>6.0776159169028829E-2</c:v>
                </c:pt>
                <c:pt idx="877">
                  <c:v>6.077615916902885E-2</c:v>
                </c:pt>
                <c:pt idx="878">
                  <c:v>6.0776159169028877E-2</c:v>
                </c:pt>
                <c:pt idx="879">
                  <c:v>6.0776159169028905E-2</c:v>
                </c:pt>
                <c:pt idx="880">
                  <c:v>6.0776159169028926E-2</c:v>
                </c:pt>
                <c:pt idx="881">
                  <c:v>6.0776159169028947E-2</c:v>
                </c:pt>
                <c:pt idx="882">
                  <c:v>6.0776159169028968E-2</c:v>
                </c:pt>
                <c:pt idx="883">
                  <c:v>6.0776159169028988E-2</c:v>
                </c:pt>
                <c:pt idx="884">
                  <c:v>6.0776159169029009E-2</c:v>
                </c:pt>
                <c:pt idx="885">
                  <c:v>6.077615916902903E-2</c:v>
                </c:pt>
                <c:pt idx="886">
                  <c:v>6.0776159169029044E-2</c:v>
                </c:pt>
                <c:pt idx="887">
                  <c:v>6.0776159169029065E-2</c:v>
                </c:pt>
                <c:pt idx="888">
                  <c:v>6.0776159169029086E-2</c:v>
                </c:pt>
                <c:pt idx="889">
                  <c:v>6.0776159169029099E-2</c:v>
                </c:pt>
                <c:pt idx="890">
                  <c:v>6.077615916902912E-2</c:v>
                </c:pt>
                <c:pt idx="891">
                  <c:v>6.0776159169029134E-2</c:v>
                </c:pt>
                <c:pt idx="892">
                  <c:v>6.0776159169029148E-2</c:v>
                </c:pt>
                <c:pt idx="893">
                  <c:v>6.0776159169029162E-2</c:v>
                </c:pt>
                <c:pt idx="894">
                  <c:v>6.0776159169029176E-2</c:v>
                </c:pt>
                <c:pt idx="895">
                  <c:v>6.0776159169029183E-2</c:v>
                </c:pt>
                <c:pt idx="896">
                  <c:v>6.0776159169029197E-2</c:v>
                </c:pt>
                <c:pt idx="897">
                  <c:v>6.0776159169029211E-2</c:v>
                </c:pt>
                <c:pt idx="898">
                  <c:v>6.0776159169029224E-2</c:v>
                </c:pt>
                <c:pt idx="899">
                  <c:v>6.0776159169029238E-2</c:v>
                </c:pt>
                <c:pt idx="900">
                  <c:v>6.0776159169029245E-2</c:v>
                </c:pt>
                <c:pt idx="901">
                  <c:v>6.0776159169029259E-2</c:v>
                </c:pt>
                <c:pt idx="902">
                  <c:v>6.0776159169029266E-2</c:v>
                </c:pt>
                <c:pt idx="903">
                  <c:v>6.077615916902928E-2</c:v>
                </c:pt>
                <c:pt idx="904">
                  <c:v>6.0776159169029287E-2</c:v>
                </c:pt>
                <c:pt idx="905">
                  <c:v>6.0776159169029301E-2</c:v>
                </c:pt>
                <c:pt idx="906">
                  <c:v>6.0776159169029308E-2</c:v>
                </c:pt>
                <c:pt idx="907">
                  <c:v>6.0776159169029315E-2</c:v>
                </c:pt>
                <c:pt idx="908">
                  <c:v>6.0776159169029328E-2</c:v>
                </c:pt>
                <c:pt idx="909">
                  <c:v>6.0776159169029335E-2</c:v>
                </c:pt>
                <c:pt idx="910">
                  <c:v>6.0776159169029342E-2</c:v>
                </c:pt>
                <c:pt idx="911">
                  <c:v>6.0776159169029349E-2</c:v>
                </c:pt>
                <c:pt idx="912">
                  <c:v>6.0776159169029356E-2</c:v>
                </c:pt>
                <c:pt idx="913">
                  <c:v>6.0776159169029363E-2</c:v>
                </c:pt>
                <c:pt idx="914">
                  <c:v>6.077615916902937E-2</c:v>
                </c:pt>
                <c:pt idx="915">
                  <c:v>6.0776159169029377E-2</c:v>
                </c:pt>
                <c:pt idx="916">
                  <c:v>6.0776159169029384E-2</c:v>
                </c:pt>
                <c:pt idx="917">
                  <c:v>6.0776159169029391E-2</c:v>
                </c:pt>
                <c:pt idx="918">
                  <c:v>6.0776159169029398E-2</c:v>
                </c:pt>
                <c:pt idx="919">
                  <c:v>6.0776159169029405E-2</c:v>
                </c:pt>
                <c:pt idx="920">
                  <c:v>6.0776159169029405E-2</c:v>
                </c:pt>
                <c:pt idx="921">
                  <c:v>6.0776159169029412E-2</c:v>
                </c:pt>
                <c:pt idx="922">
                  <c:v>6.0776159169029419E-2</c:v>
                </c:pt>
                <c:pt idx="923">
                  <c:v>6.0776159169029426E-2</c:v>
                </c:pt>
                <c:pt idx="924">
                  <c:v>6.0776159169029426E-2</c:v>
                </c:pt>
                <c:pt idx="925">
                  <c:v>6.0776159169029426E-2</c:v>
                </c:pt>
                <c:pt idx="926">
                  <c:v>6.0776159169029433E-2</c:v>
                </c:pt>
                <c:pt idx="927">
                  <c:v>6.0776159169029433E-2</c:v>
                </c:pt>
                <c:pt idx="928">
                  <c:v>6.0776159169029439E-2</c:v>
                </c:pt>
                <c:pt idx="929">
                  <c:v>6.0776159169029446E-2</c:v>
                </c:pt>
                <c:pt idx="930">
                  <c:v>6.0776159169029446E-2</c:v>
                </c:pt>
                <c:pt idx="931">
                  <c:v>6.0776159169029453E-2</c:v>
                </c:pt>
                <c:pt idx="932">
                  <c:v>6.0776159169029453E-2</c:v>
                </c:pt>
                <c:pt idx="933">
                  <c:v>6.077615916902946E-2</c:v>
                </c:pt>
                <c:pt idx="934">
                  <c:v>6.077615916902946E-2</c:v>
                </c:pt>
                <c:pt idx="935">
                  <c:v>6.0776159169029467E-2</c:v>
                </c:pt>
                <c:pt idx="936">
                  <c:v>6.0776159169029467E-2</c:v>
                </c:pt>
                <c:pt idx="937">
                  <c:v>6.0776159169029467E-2</c:v>
                </c:pt>
                <c:pt idx="938">
                  <c:v>6.0776159169029474E-2</c:v>
                </c:pt>
                <c:pt idx="939">
                  <c:v>6.0776159169029474E-2</c:v>
                </c:pt>
                <c:pt idx="940">
                  <c:v>6.0776159169029481E-2</c:v>
                </c:pt>
                <c:pt idx="941">
                  <c:v>6.0776159169029481E-2</c:v>
                </c:pt>
                <c:pt idx="942">
                  <c:v>6.0776159169029481E-2</c:v>
                </c:pt>
                <c:pt idx="943">
                  <c:v>6.0776159169029488E-2</c:v>
                </c:pt>
                <c:pt idx="944">
                  <c:v>6.0776159169029488E-2</c:v>
                </c:pt>
                <c:pt idx="945">
                  <c:v>6.0776159169029488E-2</c:v>
                </c:pt>
                <c:pt idx="946">
                  <c:v>6.0776159169029495E-2</c:v>
                </c:pt>
                <c:pt idx="947">
                  <c:v>6.0776159169029495E-2</c:v>
                </c:pt>
                <c:pt idx="948">
                  <c:v>6.0776159169029495E-2</c:v>
                </c:pt>
                <c:pt idx="949">
                  <c:v>6.0776159169029502E-2</c:v>
                </c:pt>
                <c:pt idx="950">
                  <c:v>6.0776159169029502E-2</c:v>
                </c:pt>
                <c:pt idx="951">
                  <c:v>6.0776159169029502E-2</c:v>
                </c:pt>
                <c:pt idx="952">
                  <c:v>6.0776159169029502E-2</c:v>
                </c:pt>
                <c:pt idx="953">
                  <c:v>6.0776159169029509E-2</c:v>
                </c:pt>
                <c:pt idx="954">
                  <c:v>6.0776159169029509E-2</c:v>
                </c:pt>
                <c:pt idx="955">
                  <c:v>6.0776159169029509E-2</c:v>
                </c:pt>
                <c:pt idx="956">
                  <c:v>6.0776159169029509E-2</c:v>
                </c:pt>
                <c:pt idx="957">
                  <c:v>6.0776159169029509E-2</c:v>
                </c:pt>
                <c:pt idx="958">
                  <c:v>6.0776159169029516E-2</c:v>
                </c:pt>
                <c:pt idx="959">
                  <c:v>6.0776159169029516E-2</c:v>
                </c:pt>
                <c:pt idx="960">
                  <c:v>6.0776159169029516E-2</c:v>
                </c:pt>
                <c:pt idx="961">
                  <c:v>6.0776159169029516E-2</c:v>
                </c:pt>
                <c:pt idx="962">
                  <c:v>6.0776159169029516E-2</c:v>
                </c:pt>
                <c:pt idx="963">
                  <c:v>6.0776159169029523E-2</c:v>
                </c:pt>
                <c:pt idx="964">
                  <c:v>6.0776159169029523E-2</c:v>
                </c:pt>
                <c:pt idx="965">
                  <c:v>6.0776159169029523E-2</c:v>
                </c:pt>
                <c:pt idx="966">
                  <c:v>6.0776159169029523E-2</c:v>
                </c:pt>
                <c:pt idx="967">
                  <c:v>6.0776159169029523E-2</c:v>
                </c:pt>
                <c:pt idx="968">
                  <c:v>6.0776159169029523E-2</c:v>
                </c:pt>
                <c:pt idx="969">
                  <c:v>6.0776159169029523E-2</c:v>
                </c:pt>
                <c:pt idx="970">
                  <c:v>6.077615916902953E-2</c:v>
                </c:pt>
                <c:pt idx="971">
                  <c:v>6.077615916902953E-2</c:v>
                </c:pt>
                <c:pt idx="972">
                  <c:v>6.077615916902953E-2</c:v>
                </c:pt>
                <c:pt idx="973">
                  <c:v>6.077615916902953E-2</c:v>
                </c:pt>
                <c:pt idx="974">
                  <c:v>6.077615916902953E-2</c:v>
                </c:pt>
                <c:pt idx="975">
                  <c:v>6.077615916902953E-2</c:v>
                </c:pt>
                <c:pt idx="976">
                  <c:v>6.077615916902953E-2</c:v>
                </c:pt>
                <c:pt idx="977">
                  <c:v>6.077615916902953E-2</c:v>
                </c:pt>
                <c:pt idx="978">
                  <c:v>6.077615916902953E-2</c:v>
                </c:pt>
                <c:pt idx="979">
                  <c:v>6.0776159169029537E-2</c:v>
                </c:pt>
                <c:pt idx="980">
                  <c:v>6.0776159169029537E-2</c:v>
                </c:pt>
                <c:pt idx="981">
                  <c:v>6.0776159169029537E-2</c:v>
                </c:pt>
                <c:pt idx="982">
                  <c:v>6.0776159169029537E-2</c:v>
                </c:pt>
                <c:pt idx="983">
                  <c:v>6.0776159169029537E-2</c:v>
                </c:pt>
                <c:pt idx="984">
                  <c:v>6.0776159169029537E-2</c:v>
                </c:pt>
                <c:pt idx="985">
                  <c:v>6.0776159169029537E-2</c:v>
                </c:pt>
                <c:pt idx="986">
                  <c:v>6.0776159169029537E-2</c:v>
                </c:pt>
                <c:pt idx="987">
                  <c:v>6.0776159169029537E-2</c:v>
                </c:pt>
                <c:pt idx="988">
                  <c:v>6.0776159169029537E-2</c:v>
                </c:pt>
                <c:pt idx="989">
                  <c:v>6.0776159169029537E-2</c:v>
                </c:pt>
                <c:pt idx="990">
                  <c:v>6.0776159169029537E-2</c:v>
                </c:pt>
                <c:pt idx="991">
                  <c:v>6.0776159169029537E-2</c:v>
                </c:pt>
                <c:pt idx="992">
                  <c:v>6.0776159169029537E-2</c:v>
                </c:pt>
                <c:pt idx="993">
                  <c:v>6.0776159169029544E-2</c:v>
                </c:pt>
                <c:pt idx="994">
                  <c:v>6.0776159169029544E-2</c:v>
                </c:pt>
                <c:pt idx="995">
                  <c:v>6.0776159169029544E-2</c:v>
                </c:pt>
                <c:pt idx="996">
                  <c:v>6.0776159169029544E-2</c:v>
                </c:pt>
                <c:pt idx="997">
                  <c:v>6.0776159169029544E-2</c:v>
                </c:pt>
                <c:pt idx="998">
                  <c:v>6.0776159169029544E-2</c:v>
                </c:pt>
              </c:numCache>
            </c:numRef>
          </c:yVal>
          <c:smooth val="0"/>
        </c:ser>
        <c:ser>
          <c:idx val="1"/>
          <c:order val="1"/>
          <c:tx>
            <c:v>Processing Inventory</c:v>
          </c:tx>
          <c:spPr>
            <a:ln w="635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'tritium breeding'!$AT$5:$AT$1003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8.8000000000000106E-2</c:v>
                </c:pt>
                <c:pt idx="88">
                  <c:v>8.9000000000000107E-2</c:v>
                </c:pt>
                <c:pt idx="89">
                  <c:v>9.0000000000000094E-2</c:v>
                </c:pt>
                <c:pt idx="90">
                  <c:v>9.1000000000000095E-2</c:v>
                </c:pt>
                <c:pt idx="91">
                  <c:v>9.2000000000000096E-2</c:v>
                </c:pt>
                <c:pt idx="92">
                  <c:v>9.3000000000000096E-2</c:v>
                </c:pt>
                <c:pt idx="93">
                  <c:v>9.4000000000000097E-2</c:v>
                </c:pt>
                <c:pt idx="94">
                  <c:v>9.5000000000000098E-2</c:v>
                </c:pt>
                <c:pt idx="95">
                  <c:v>9.6000000000000099E-2</c:v>
                </c:pt>
                <c:pt idx="96">
                  <c:v>9.70000000000001E-2</c:v>
                </c:pt>
                <c:pt idx="97">
                  <c:v>9.8000000000000101E-2</c:v>
                </c:pt>
                <c:pt idx="98">
                  <c:v>9.9000000000000102E-2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0.59400000000000097</c:v>
                </c:pt>
                <c:pt idx="594">
                  <c:v>0.59500000000000097</c:v>
                </c:pt>
                <c:pt idx="595">
                  <c:v>0.59600000000000097</c:v>
                </c:pt>
                <c:pt idx="596">
                  <c:v>0.59700000000000097</c:v>
                </c:pt>
                <c:pt idx="597">
                  <c:v>0.59800000000000098</c:v>
                </c:pt>
                <c:pt idx="598">
                  <c:v>0.59900000000000098</c:v>
                </c:pt>
                <c:pt idx="599">
                  <c:v>0.60000000000000098</c:v>
                </c:pt>
                <c:pt idx="600">
                  <c:v>0.60100000000000098</c:v>
                </c:pt>
                <c:pt idx="601">
                  <c:v>0.60200000000000098</c:v>
                </c:pt>
                <c:pt idx="602">
                  <c:v>0.60300000000000098</c:v>
                </c:pt>
                <c:pt idx="603">
                  <c:v>0.60400000000000098</c:v>
                </c:pt>
                <c:pt idx="604">
                  <c:v>0.60500000000000098</c:v>
                </c:pt>
                <c:pt idx="605">
                  <c:v>0.60600000000000098</c:v>
                </c:pt>
                <c:pt idx="606">
                  <c:v>0.60700000000000098</c:v>
                </c:pt>
                <c:pt idx="607">
                  <c:v>0.60800000000000098</c:v>
                </c:pt>
                <c:pt idx="608">
                  <c:v>0.60900000000000098</c:v>
                </c:pt>
                <c:pt idx="609">
                  <c:v>0.61000000000000099</c:v>
                </c:pt>
                <c:pt idx="610">
                  <c:v>0.61100000000000099</c:v>
                </c:pt>
                <c:pt idx="611">
                  <c:v>0.61200000000000099</c:v>
                </c:pt>
                <c:pt idx="612">
                  <c:v>0.61300000000000099</c:v>
                </c:pt>
                <c:pt idx="613">
                  <c:v>0.61400000000000099</c:v>
                </c:pt>
                <c:pt idx="614">
                  <c:v>0.61500000000000099</c:v>
                </c:pt>
                <c:pt idx="615">
                  <c:v>0.61600000000000099</c:v>
                </c:pt>
                <c:pt idx="616">
                  <c:v>0.61700000000000099</c:v>
                </c:pt>
                <c:pt idx="617">
                  <c:v>0.61800000000000099</c:v>
                </c:pt>
                <c:pt idx="618">
                  <c:v>0.61900000000000099</c:v>
                </c:pt>
                <c:pt idx="619">
                  <c:v>0.62000000000000099</c:v>
                </c:pt>
                <c:pt idx="620">
                  <c:v>0.621000000000001</c:v>
                </c:pt>
                <c:pt idx="621">
                  <c:v>0.622000000000001</c:v>
                </c:pt>
                <c:pt idx="622">
                  <c:v>0.623000000000001</c:v>
                </c:pt>
                <c:pt idx="623">
                  <c:v>0.624000000000001</c:v>
                </c:pt>
                <c:pt idx="624">
                  <c:v>0.625000000000001</c:v>
                </c:pt>
                <c:pt idx="625">
                  <c:v>0.626000000000001</c:v>
                </c:pt>
                <c:pt idx="626">
                  <c:v>0.627000000000001</c:v>
                </c:pt>
                <c:pt idx="627">
                  <c:v>0.628000000000001</c:v>
                </c:pt>
                <c:pt idx="628">
                  <c:v>0.629000000000001</c:v>
                </c:pt>
                <c:pt idx="629">
                  <c:v>0.630000000000001</c:v>
                </c:pt>
                <c:pt idx="630">
                  <c:v>0.631000000000001</c:v>
                </c:pt>
                <c:pt idx="631">
                  <c:v>0.63200000000000101</c:v>
                </c:pt>
                <c:pt idx="632">
                  <c:v>0.63300000000000101</c:v>
                </c:pt>
                <c:pt idx="633">
                  <c:v>0.63400000000000101</c:v>
                </c:pt>
                <c:pt idx="634">
                  <c:v>0.63500000000000101</c:v>
                </c:pt>
                <c:pt idx="635">
                  <c:v>0.63600000000000101</c:v>
                </c:pt>
                <c:pt idx="636">
                  <c:v>0.63700000000000101</c:v>
                </c:pt>
                <c:pt idx="637">
                  <c:v>0.63800000000000101</c:v>
                </c:pt>
                <c:pt idx="638">
                  <c:v>0.63900000000000101</c:v>
                </c:pt>
                <c:pt idx="639">
                  <c:v>0.64000000000000101</c:v>
                </c:pt>
                <c:pt idx="640">
                  <c:v>0.64100000000000101</c:v>
                </c:pt>
                <c:pt idx="641">
                  <c:v>0.64200000000000101</c:v>
                </c:pt>
                <c:pt idx="642">
                  <c:v>0.64300000000000102</c:v>
                </c:pt>
                <c:pt idx="643">
                  <c:v>0.64400000000000102</c:v>
                </c:pt>
                <c:pt idx="644">
                  <c:v>0.64500000000000102</c:v>
                </c:pt>
                <c:pt idx="645">
                  <c:v>0.64600000000000102</c:v>
                </c:pt>
                <c:pt idx="646">
                  <c:v>0.64700000000000102</c:v>
                </c:pt>
                <c:pt idx="647">
                  <c:v>0.64800000000000102</c:v>
                </c:pt>
                <c:pt idx="648">
                  <c:v>0.64900000000000102</c:v>
                </c:pt>
                <c:pt idx="649">
                  <c:v>0.65000000000000102</c:v>
                </c:pt>
                <c:pt idx="650">
                  <c:v>0.65100000000000102</c:v>
                </c:pt>
                <c:pt idx="651">
                  <c:v>0.65200000000000102</c:v>
                </c:pt>
                <c:pt idx="652">
                  <c:v>0.65300000000000102</c:v>
                </c:pt>
                <c:pt idx="653">
                  <c:v>0.65400000000000102</c:v>
                </c:pt>
                <c:pt idx="654">
                  <c:v>0.65500000000000103</c:v>
                </c:pt>
                <c:pt idx="655">
                  <c:v>0.65600000000000103</c:v>
                </c:pt>
                <c:pt idx="656">
                  <c:v>0.65700000000000103</c:v>
                </c:pt>
                <c:pt idx="657">
                  <c:v>0.65800000000000103</c:v>
                </c:pt>
                <c:pt idx="658">
                  <c:v>0.65900000000000103</c:v>
                </c:pt>
                <c:pt idx="659">
                  <c:v>0.66000000000000103</c:v>
                </c:pt>
                <c:pt idx="660">
                  <c:v>0.66100000000000103</c:v>
                </c:pt>
                <c:pt idx="661">
                  <c:v>0.66200000000000103</c:v>
                </c:pt>
                <c:pt idx="662">
                  <c:v>0.66300000000000103</c:v>
                </c:pt>
                <c:pt idx="663">
                  <c:v>0.66400000000000103</c:v>
                </c:pt>
                <c:pt idx="664">
                  <c:v>0.66500000000000103</c:v>
                </c:pt>
                <c:pt idx="665">
                  <c:v>0.66600000000000104</c:v>
                </c:pt>
                <c:pt idx="666">
                  <c:v>0.66700000000000104</c:v>
                </c:pt>
                <c:pt idx="667">
                  <c:v>0.66800000000000104</c:v>
                </c:pt>
                <c:pt idx="668">
                  <c:v>0.66900000000000104</c:v>
                </c:pt>
                <c:pt idx="669">
                  <c:v>0.67000000000000104</c:v>
                </c:pt>
                <c:pt idx="670">
                  <c:v>0.67100000000000104</c:v>
                </c:pt>
                <c:pt idx="671">
                  <c:v>0.67200000000000104</c:v>
                </c:pt>
                <c:pt idx="672">
                  <c:v>0.67300000000000104</c:v>
                </c:pt>
                <c:pt idx="673">
                  <c:v>0.67400000000000104</c:v>
                </c:pt>
                <c:pt idx="674">
                  <c:v>0.67500000000000104</c:v>
                </c:pt>
                <c:pt idx="675">
                  <c:v>0.67600000000000104</c:v>
                </c:pt>
                <c:pt idx="676">
                  <c:v>0.67700000000000105</c:v>
                </c:pt>
                <c:pt idx="677">
                  <c:v>0.67800000000000105</c:v>
                </c:pt>
                <c:pt idx="678">
                  <c:v>0.67900000000000105</c:v>
                </c:pt>
                <c:pt idx="679">
                  <c:v>0.68000000000000105</c:v>
                </c:pt>
                <c:pt idx="680">
                  <c:v>0.68100000000000105</c:v>
                </c:pt>
                <c:pt idx="681">
                  <c:v>0.68200000000000105</c:v>
                </c:pt>
                <c:pt idx="682">
                  <c:v>0.68300000000000105</c:v>
                </c:pt>
                <c:pt idx="683">
                  <c:v>0.68400000000000105</c:v>
                </c:pt>
                <c:pt idx="684">
                  <c:v>0.68500000000000105</c:v>
                </c:pt>
                <c:pt idx="685">
                  <c:v>0.68600000000000105</c:v>
                </c:pt>
                <c:pt idx="686">
                  <c:v>0.68700000000000105</c:v>
                </c:pt>
                <c:pt idx="687">
                  <c:v>0.68800000000000106</c:v>
                </c:pt>
                <c:pt idx="688">
                  <c:v>0.68900000000000095</c:v>
                </c:pt>
                <c:pt idx="689">
                  <c:v>0.69000000000000095</c:v>
                </c:pt>
                <c:pt idx="690">
                  <c:v>0.69100000000000095</c:v>
                </c:pt>
                <c:pt idx="691">
                  <c:v>0.69200000000000095</c:v>
                </c:pt>
                <c:pt idx="692">
                  <c:v>0.69300000000000095</c:v>
                </c:pt>
                <c:pt idx="693">
                  <c:v>0.69400000000000095</c:v>
                </c:pt>
                <c:pt idx="694">
                  <c:v>0.69500000000000095</c:v>
                </c:pt>
                <c:pt idx="695">
                  <c:v>0.69600000000000095</c:v>
                </c:pt>
                <c:pt idx="696">
                  <c:v>0.69700000000000095</c:v>
                </c:pt>
                <c:pt idx="697">
                  <c:v>0.69800000000000095</c:v>
                </c:pt>
                <c:pt idx="698">
                  <c:v>0.69900000000000095</c:v>
                </c:pt>
                <c:pt idx="699">
                  <c:v>0.70000000000000095</c:v>
                </c:pt>
                <c:pt idx="700">
                  <c:v>0.70100000000000096</c:v>
                </c:pt>
                <c:pt idx="701">
                  <c:v>0.70200000000000096</c:v>
                </c:pt>
                <c:pt idx="702">
                  <c:v>0.70300000000000096</c:v>
                </c:pt>
                <c:pt idx="703">
                  <c:v>0.70400000000000096</c:v>
                </c:pt>
                <c:pt idx="704">
                  <c:v>0.70500000000000096</c:v>
                </c:pt>
                <c:pt idx="705">
                  <c:v>0.70600000000000096</c:v>
                </c:pt>
                <c:pt idx="706">
                  <c:v>0.70700000000000096</c:v>
                </c:pt>
                <c:pt idx="707">
                  <c:v>0.70800000000000096</c:v>
                </c:pt>
                <c:pt idx="708">
                  <c:v>0.70900000000000096</c:v>
                </c:pt>
                <c:pt idx="709">
                  <c:v>0.71000000000000096</c:v>
                </c:pt>
                <c:pt idx="710">
                  <c:v>0.71100000000000096</c:v>
                </c:pt>
                <c:pt idx="711">
                  <c:v>0.71200000000000097</c:v>
                </c:pt>
                <c:pt idx="712">
                  <c:v>0.71300000000000097</c:v>
                </c:pt>
                <c:pt idx="713">
                  <c:v>0.71400000000000097</c:v>
                </c:pt>
                <c:pt idx="714">
                  <c:v>0.71500000000000097</c:v>
                </c:pt>
                <c:pt idx="715">
                  <c:v>0.71600000000000097</c:v>
                </c:pt>
                <c:pt idx="716">
                  <c:v>0.71700000000000097</c:v>
                </c:pt>
                <c:pt idx="717">
                  <c:v>0.71800000000000097</c:v>
                </c:pt>
                <c:pt idx="718">
                  <c:v>0.71900000000000097</c:v>
                </c:pt>
                <c:pt idx="719">
                  <c:v>0.72000000000000097</c:v>
                </c:pt>
                <c:pt idx="720">
                  <c:v>0.72100000000000097</c:v>
                </c:pt>
                <c:pt idx="721">
                  <c:v>0.72200000000000097</c:v>
                </c:pt>
                <c:pt idx="722">
                  <c:v>0.72300000000000098</c:v>
                </c:pt>
                <c:pt idx="723">
                  <c:v>0.72400000000000098</c:v>
                </c:pt>
                <c:pt idx="724">
                  <c:v>0.72500000000000098</c:v>
                </c:pt>
                <c:pt idx="725">
                  <c:v>0.72600000000000098</c:v>
                </c:pt>
                <c:pt idx="726">
                  <c:v>0.72700000000000098</c:v>
                </c:pt>
                <c:pt idx="727">
                  <c:v>0.72800000000000098</c:v>
                </c:pt>
                <c:pt idx="728">
                  <c:v>0.72900000000000098</c:v>
                </c:pt>
                <c:pt idx="729">
                  <c:v>0.73000000000000098</c:v>
                </c:pt>
                <c:pt idx="730">
                  <c:v>0.73100000000000098</c:v>
                </c:pt>
                <c:pt idx="731">
                  <c:v>0.73200000000000098</c:v>
                </c:pt>
                <c:pt idx="732">
                  <c:v>0.73300000000000098</c:v>
                </c:pt>
                <c:pt idx="733">
                  <c:v>0.73400000000000098</c:v>
                </c:pt>
                <c:pt idx="734">
                  <c:v>0.73500000000000099</c:v>
                </c:pt>
                <c:pt idx="735">
                  <c:v>0.73600000000000099</c:v>
                </c:pt>
                <c:pt idx="736">
                  <c:v>0.73700000000000099</c:v>
                </c:pt>
                <c:pt idx="737">
                  <c:v>0.73800000000000099</c:v>
                </c:pt>
                <c:pt idx="738">
                  <c:v>0.73900000000000099</c:v>
                </c:pt>
                <c:pt idx="739">
                  <c:v>0.74000000000000099</c:v>
                </c:pt>
                <c:pt idx="740">
                  <c:v>0.74100000000000099</c:v>
                </c:pt>
                <c:pt idx="741">
                  <c:v>0.74200000000000099</c:v>
                </c:pt>
                <c:pt idx="742">
                  <c:v>0.74300000000000099</c:v>
                </c:pt>
                <c:pt idx="743">
                  <c:v>0.74400000000000099</c:v>
                </c:pt>
                <c:pt idx="744">
                  <c:v>0.74500000000000099</c:v>
                </c:pt>
                <c:pt idx="745">
                  <c:v>0.746000000000001</c:v>
                </c:pt>
                <c:pt idx="746">
                  <c:v>0.747000000000001</c:v>
                </c:pt>
                <c:pt idx="747">
                  <c:v>0.748000000000001</c:v>
                </c:pt>
                <c:pt idx="748">
                  <c:v>0.749000000000001</c:v>
                </c:pt>
                <c:pt idx="749">
                  <c:v>0.750000000000001</c:v>
                </c:pt>
                <c:pt idx="750">
                  <c:v>0.751000000000001</c:v>
                </c:pt>
                <c:pt idx="751">
                  <c:v>0.752000000000001</c:v>
                </c:pt>
                <c:pt idx="752">
                  <c:v>0.753000000000001</c:v>
                </c:pt>
                <c:pt idx="753">
                  <c:v>0.754000000000001</c:v>
                </c:pt>
                <c:pt idx="754">
                  <c:v>0.755000000000001</c:v>
                </c:pt>
                <c:pt idx="755">
                  <c:v>0.756000000000001</c:v>
                </c:pt>
                <c:pt idx="756">
                  <c:v>0.75700000000000101</c:v>
                </c:pt>
                <c:pt idx="757">
                  <c:v>0.75800000000000101</c:v>
                </c:pt>
                <c:pt idx="758">
                  <c:v>0.75900000000000101</c:v>
                </c:pt>
                <c:pt idx="759">
                  <c:v>0.76000000000000101</c:v>
                </c:pt>
                <c:pt idx="760">
                  <c:v>0.76100000000000101</c:v>
                </c:pt>
                <c:pt idx="761">
                  <c:v>0.76200000000000101</c:v>
                </c:pt>
                <c:pt idx="762">
                  <c:v>0.76300000000000101</c:v>
                </c:pt>
                <c:pt idx="763">
                  <c:v>0.76400000000000101</c:v>
                </c:pt>
                <c:pt idx="764">
                  <c:v>0.76500000000000101</c:v>
                </c:pt>
                <c:pt idx="765">
                  <c:v>0.76600000000000101</c:v>
                </c:pt>
                <c:pt idx="766">
                  <c:v>0.76700000000000101</c:v>
                </c:pt>
                <c:pt idx="767">
                  <c:v>0.76800000000000102</c:v>
                </c:pt>
                <c:pt idx="768">
                  <c:v>0.76900000000000102</c:v>
                </c:pt>
                <c:pt idx="769">
                  <c:v>0.77000000000000102</c:v>
                </c:pt>
                <c:pt idx="770">
                  <c:v>0.77100000000000102</c:v>
                </c:pt>
                <c:pt idx="771">
                  <c:v>0.77200000000000102</c:v>
                </c:pt>
                <c:pt idx="772">
                  <c:v>0.77300000000000102</c:v>
                </c:pt>
                <c:pt idx="773">
                  <c:v>0.77400000000000102</c:v>
                </c:pt>
                <c:pt idx="774">
                  <c:v>0.77500000000000102</c:v>
                </c:pt>
                <c:pt idx="775">
                  <c:v>0.77600000000000102</c:v>
                </c:pt>
                <c:pt idx="776">
                  <c:v>0.77700000000000102</c:v>
                </c:pt>
                <c:pt idx="777">
                  <c:v>0.77800000000000102</c:v>
                </c:pt>
                <c:pt idx="778">
                  <c:v>0.77900000000000102</c:v>
                </c:pt>
                <c:pt idx="779">
                  <c:v>0.78000000000000103</c:v>
                </c:pt>
                <c:pt idx="780">
                  <c:v>0.78100000000000103</c:v>
                </c:pt>
                <c:pt idx="781">
                  <c:v>0.78200000000000103</c:v>
                </c:pt>
                <c:pt idx="782">
                  <c:v>0.78300000000000103</c:v>
                </c:pt>
                <c:pt idx="783">
                  <c:v>0.78400000000000103</c:v>
                </c:pt>
                <c:pt idx="784">
                  <c:v>0.78500000000000103</c:v>
                </c:pt>
                <c:pt idx="785">
                  <c:v>0.78600000000000103</c:v>
                </c:pt>
                <c:pt idx="786">
                  <c:v>0.78700000000000103</c:v>
                </c:pt>
                <c:pt idx="787">
                  <c:v>0.78800000000000103</c:v>
                </c:pt>
                <c:pt idx="788">
                  <c:v>0.78900000000000103</c:v>
                </c:pt>
                <c:pt idx="789">
                  <c:v>0.79000000000000103</c:v>
                </c:pt>
                <c:pt idx="790">
                  <c:v>0.79100000000000104</c:v>
                </c:pt>
                <c:pt idx="791">
                  <c:v>0.79200000000000104</c:v>
                </c:pt>
                <c:pt idx="792">
                  <c:v>0.79300000000000104</c:v>
                </c:pt>
                <c:pt idx="793">
                  <c:v>0.79400000000000104</c:v>
                </c:pt>
                <c:pt idx="794">
                  <c:v>0.79500000000000104</c:v>
                </c:pt>
                <c:pt idx="795">
                  <c:v>0.79600000000000104</c:v>
                </c:pt>
                <c:pt idx="796">
                  <c:v>0.79700000000000104</c:v>
                </c:pt>
                <c:pt idx="797">
                  <c:v>0.79800000000000104</c:v>
                </c:pt>
                <c:pt idx="798">
                  <c:v>0.79900000000000104</c:v>
                </c:pt>
                <c:pt idx="799">
                  <c:v>0.80000000000000104</c:v>
                </c:pt>
                <c:pt idx="800">
                  <c:v>0.80100000000000104</c:v>
                </c:pt>
                <c:pt idx="801">
                  <c:v>0.80200000000000105</c:v>
                </c:pt>
                <c:pt idx="802">
                  <c:v>0.80300000000000105</c:v>
                </c:pt>
                <c:pt idx="803">
                  <c:v>0.80400000000000105</c:v>
                </c:pt>
                <c:pt idx="804">
                  <c:v>0.80500000000000105</c:v>
                </c:pt>
                <c:pt idx="805">
                  <c:v>0.80600000000000105</c:v>
                </c:pt>
                <c:pt idx="806">
                  <c:v>0.80700000000000105</c:v>
                </c:pt>
                <c:pt idx="807">
                  <c:v>0.80800000000000105</c:v>
                </c:pt>
                <c:pt idx="808">
                  <c:v>0.80900000000000105</c:v>
                </c:pt>
                <c:pt idx="809">
                  <c:v>0.81000000000000105</c:v>
                </c:pt>
                <c:pt idx="810">
                  <c:v>0.81100000000000105</c:v>
                </c:pt>
                <c:pt idx="811">
                  <c:v>0.81200000000000105</c:v>
                </c:pt>
                <c:pt idx="812">
                  <c:v>0.81300000000000106</c:v>
                </c:pt>
                <c:pt idx="813">
                  <c:v>0.81400000000000095</c:v>
                </c:pt>
                <c:pt idx="814">
                  <c:v>0.81500000000000095</c:v>
                </c:pt>
                <c:pt idx="815">
                  <c:v>0.81600000000000095</c:v>
                </c:pt>
                <c:pt idx="816">
                  <c:v>0.81700000000000095</c:v>
                </c:pt>
                <c:pt idx="817">
                  <c:v>0.81800000000000095</c:v>
                </c:pt>
                <c:pt idx="818">
                  <c:v>0.81900000000000095</c:v>
                </c:pt>
                <c:pt idx="819">
                  <c:v>0.82000000000000095</c:v>
                </c:pt>
                <c:pt idx="820">
                  <c:v>0.82100000000000095</c:v>
                </c:pt>
                <c:pt idx="821">
                  <c:v>0.82200000000000095</c:v>
                </c:pt>
                <c:pt idx="822">
                  <c:v>0.82300000000000095</c:v>
                </c:pt>
                <c:pt idx="823">
                  <c:v>0.82400000000000095</c:v>
                </c:pt>
                <c:pt idx="824">
                  <c:v>0.82500000000000095</c:v>
                </c:pt>
                <c:pt idx="825">
                  <c:v>0.82600000000000096</c:v>
                </c:pt>
                <c:pt idx="826">
                  <c:v>0.82700000000000096</c:v>
                </c:pt>
                <c:pt idx="827">
                  <c:v>0.82800000000000096</c:v>
                </c:pt>
                <c:pt idx="828">
                  <c:v>0.82900000000000096</c:v>
                </c:pt>
                <c:pt idx="829">
                  <c:v>0.83000000000000096</c:v>
                </c:pt>
                <c:pt idx="830">
                  <c:v>0.83100000000000096</c:v>
                </c:pt>
                <c:pt idx="831">
                  <c:v>0.83200000000000096</c:v>
                </c:pt>
                <c:pt idx="832">
                  <c:v>0.83300000000000096</c:v>
                </c:pt>
                <c:pt idx="833">
                  <c:v>0.83400000000000096</c:v>
                </c:pt>
                <c:pt idx="834">
                  <c:v>0.83500000000000096</c:v>
                </c:pt>
                <c:pt idx="835">
                  <c:v>0.83600000000000096</c:v>
                </c:pt>
                <c:pt idx="836">
                  <c:v>0.83700000000000097</c:v>
                </c:pt>
                <c:pt idx="837">
                  <c:v>0.83800000000000097</c:v>
                </c:pt>
                <c:pt idx="838">
                  <c:v>0.83900000000000097</c:v>
                </c:pt>
                <c:pt idx="839">
                  <c:v>0.84000000000000097</c:v>
                </c:pt>
                <c:pt idx="840">
                  <c:v>0.84100000000000097</c:v>
                </c:pt>
                <c:pt idx="841">
                  <c:v>0.84200000000000097</c:v>
                </c:pt>
                <c:pt idx="842">
                  <c:v>0.84300000000000097</c:v>
                </c:pt>
                <c:pt idx="843">
                  <c:v>0.84400000000000097</c:v>
                </c:pt>
                <c:pt idx="844">
                  <c:v>0.84500000000000097</c:v>
                </c:pt>
                <c:pt idx="845">
                  <c:v>0.84600000000000097</c:v>
                </c:pt>
                <c:pt idx="846">
                  <c:v>0.84700000000000097</c:v>
                </c:pt>
                <c:pt idx="847">
                  <c:v>0.84800000000000098</c:v>
                </c:pt>
                <c:pt idx="848">
                  <c:v>0.84900000000000098</c:v>
                </c:pt>
                <c:pt idx="849">
                  <c:v>0.85000000000000098</c:v>
                </c:pt>
                <c:pt idx="850">
                  <c:v>0.85100000000000098</c:v>
                </c:pt>
                <c:pt idx="851">
                  <c:v>0.85200000000000098</c:v>
                </c:pt>
                <c:pt idx="852">
                  <c:v>0.85300000000000098</c:v>
                </c:pt>
                <c:pt idx="853">
                  <c:v>0.85400000000000098</c:v>
                </c:pt>
                <c:pt idx="854">
                  <c:v>0.85500000000000098</c:v>
                </c:pt>
                <c:pt idx="855">
                  <c:v>0.85600000000000098</c:v>
                </c:pt>
                <c:pt idx="856">
                  <c:v>0.85700000000000098</c:v>
                </c:pt>
                <c:pt idx="857">
                  <c:v>0.85800000000000098</c:v>
                </c:pt>
                <c:pt idx="858">
                  <c:v>0.85900000000000098</c:v>
                </c:pt>
                <c:pt idx="859">
                  <c:v>0.86000000000000099</c:v>
                </c:pt>
                <c:pt idx="860">
                  <c:v>0.86100000000000099</c:v>
                </c:pt>
                <c:pt idx="861">
                  <c:v>0.86200000000000099</c:v>
                </c:pt>
                <c:pt idx="862">
                  <c:v>0.86300000000000099</c:v>
                </c:pt>
                <c:pt idx="863">
                  <c:v>0.86400000000000099</c:v>
                </c:pt>
                <c:pt idx="864">
                  <c:v>0.86500000000000099</c:v>
                </c:pt>
                <c:pt idx="865">
                  <c:v>0.86600000000000099</c:v>
                </c:pt>
                <c:pt idx="866">
                  <c:v>0.86700000000000099</c:v>
                </c:pt>
                <c:pt idx="867">
                  <c:v>0.86800000000000099</c:v>
                </c:pt>
                <c:pt idx="868">
                  <c:v>0.86900000000000099</c:v>
                </c:pt>
                <c:pt idx="869">
                  <c:v>0.87000000000000099</c:v>
                </c:pt>
                <c:pt idx="870">
                  <c:v>0.871000000000001</c:v>
                </c:pt>
                <c:pt idx="871">
                  <c:v>0.872000000000001</c:v>
                </c:pt>
                <c:pt idx="872">
                  <c:v>0.873000000000001</c:v>
                </c:pt>
                <c:pt idx="873">
                  <c:v>0.874000000000001</c:v>
                </c:pt>
                <c:pt idx="874">
                  <c:v>0.875000000000001</c:v>
                </c:pt>
                <c:pt idx="875">
                  <c:v>0.876000000000001</c:v>
                </c:pt>
                <c:pt idx="876">
                  <c:v>0.877000000000001</c:v>
                </c:pt>
                <c:pt idx="877">
                  <c:v>0.878000000000001</c:v>
                </c:pt>
                <c:pt idx="878">
                  <c:v>0.879000000000001</c:v>
                </c:pt>
                <c:pt idx="879">
                  <c:v>0.880000000000001</c:v>
                </c:pt>
                <c:pt idx="880">
                  <c:v>0.881000000000001</c:v>
                </c:pt>
                <c:pt idx="881">
                  <c:v>0.88200000000000101</c:v>
                </c:pt>
                <c:pt idx="882">
                  <c:v>0.88300000000000101</c:v>
                </c:pt>
                <c:pt idx="883">
                  <c:v>0.88400000000000101</c:v>
                </c:pt>
                <c:pt idx="884">
                  <c:v>0.88500000000000101</c:v>
                </c:pt>
                <c:pt idx="885">
                  <c:v>0.88600000000000101</c:v>
                </c:pt>
                <c:pt idx="886">
                  <c:v>0.88700000000000101</c:v>
                </c:pt>
                <c:pt idx="887">
                  <c:v>0.88800000000000101</c:v>
                </c:pt>
                <c:pt idx="888">
                  <c:v>0.88900000000000101</c:v>
                </c:pt>
                <c:pt idx="889">
                  <c:v>0.89000000000000101</c:v>
                </c:pt>
                <c:pt idx="890">
                  <c:v>0.89100000000000101</c:v>
                </c:pt>
                <c:pt idx="891">
                  <c:v>0.89200000000000101</c:v>
                </c:pt>
                <c:pt idx="892">
                  <c:v>0.89300000000000102</c:v>
                </c:pt>
                <c:pt idx="893">
                  <c:v>0.89400000000000102</c:v>
                </c:pt>
                <c:pt idx="894">
                  <c:v>0.89500000000000102</c:v>
                </c:pt>
                <c:pt idx="895">
                  <c:v>0.89600000000000102</c:v>
                </c:pt>
                <c:pt idx="896">
                  <c:v>0.89700000000000102</c:v>
                </c:pt>
                <c:pt idx="897">
                  <c:v>0.89800000000000102</c:v>
                </c:pt>
                <c:pt idx="898">
                  <c:v>0.89900000000000102</c:v>
                </c:pt>
                <c:pt idx="899">
                  <c:v>0.90000000000000102</c:v>
                </c:pt>
                <c:pt idx="900">
                  <c:v>0.90100000000000102</c:v>
                </c:pt>
                <c:pt idx="901">
                  <c:v>0.90200000000000102</c:v>
                </c:pt>
                <c:pt idx="902">
                  <c:v>0.90300000000000102</c:v>
                </c:pt>
                <c:pt idx="903">
                  <c:v>0.90400000000000102</c:v>
                </c:pt>
                <c:pt idx="904">
                  <c:v>0.90500000000000103</c:v>
                </c:pt>
                <c:pt idx="905">
                  <c:v>0.90600000000000103</c:v>
                </c:pt>
                <c:pt idx="906">
                  <c:v>0.90700000000000103</c:v>
                </c:pt>
                <c:pt idx="907">
                  <c:v>0.90800000000000103</c:v>
                </c:pt>
                <c:pt idx="908">
                  <c:v>0.90900000000000103</c:v>
                </c:pt>
                <c:pt idx="909">
                  <c:v>0.91000000000000103</c:v>
                </c:pt>
                <c:pt idx="910">
                  <c:v>0.91100000000000103</c:v>
                </c:pt>
                <c:pt idx="911">
                  <c:v>0.91200000000000103</c:v>
                </c:pt>
                <c:pt idx="912">
                  <c:v>0.91300000000000103</c:v>
                </c:pt>
                <c:pt idx="913">
                  <c:v>0.91400000000000103</c:v>
                </c:pt>
                <c:pt idx="914">
                  <c:v>0.91500000000000103</c:v>
                </c:pt>
                <c:pt idx="915">
                  <c:v>0.91600000000000104</c:v>
                </c:pt>
                <c:pt idx="916">
                  <c:v>0.91700000000000104</c:v>
                </c:pt>
                <c:pt idx="917">
                  <c:v>0.91800000000000104</c:v>
                </c:pt>
                <c:pt idx="918">
                  <c:v>0.91900000000000104</c:v>
                </c:pt>
                <c:pt idx="919">
                  <c:v>0.92000000000000104</c:v>
                </c:pt>
                <c:pt idx="920">
                  <c:v>0.92100000000000104</c:v>
                </c:pt>
                <c:pt idx="921">
                  <c:v>0.92200000000000104</c:v>
                </c:pt>
                <c:pt idx="922">
                  <c:v>0.92300000000000104</c:v>
                </c:pt>
                <c:pt idx="923">
                  <c:v>0.92400000000000104</c:v>
                </c:pt>
                <c:pt idx="924">
                  <c:v>0.92500000000000104</c:v>
                </c:pt>
                <c:pt idx="925">
                  <c:v>0.92600000000000104</c:v>
                </c:pt>
                <c:pt idx="926">
                  <c:v>0.92700000000000105</c:v>
                </c:pt>
                <c:pt idx="927">
                  <c:v>0.92800000000000105</c:v>
                </c:pt>
                <c:pt idx="928">
                  <c:v>0.92900000000000105</c:v>
                </c:pt>
                <c:pt idx="929">
                  <c:v>0.93000000000000105</c:v>
                </c:pt>
                <c:pt idx="930">
                  <c:v>0.93100000000000105</c:v>
                </c:pt>
                <c:pt idx="931">
                  <c:v>0.93200000000000105</c:v>
                </c:pt>
                <c:pt idx="932">
                  <c:v>0.93300000000000105</c:v>
                </c:pt>
                <c:pt idx="933">
                  <c:v>0.93400000000000105</c:v>
                </c:pt>
                <c:pt idx="934">
                  <c:v>0.93500000000000105</c:v>
                </c:pt>
                <c:pt idx="935">
                  <c:v>0.93600000000000105</c:v>
                </c:pt>
                <c:pt idx="936">
                  <c:v>0.93700000000000105</c:v>
                </c:pt>
                <c:pt idx="937">
                  <c:v>0.93800000000000106</c:v>
                </c:pt>
                <c:pt idx="938">
                  <c:v>0.93900000000000095</c:v>
                </c:pt>
                <c:pt idx="939">
                  <c:v>0.94000000000000095</c:v>
                </c:pt>
                <c:pt idx="940">
                  <c:v>0.94100000000000095</c:v>
                </c:pt>
                <c:pt idx="941">
                  <c:v>0.94200000000000095</c:v>
                </c:pt>
                <c:pt idx="942">
                  <c:v>0.94300000000000095</c:v>
                </c:pt>
                <c:pt idx="943">
                  <c:v>0.94400000000000095</c:v>
                </c:pt>
                <c:pt idx="944">
                  <c:v>0.94500000000000095</c:v>
                </c:pt>
                <c:pt idx="945">
                  <c:v>0.94600000000000095</c:v>
                </c:pt>
                <c:pt idx="946">
                  <c:v>0.94700000000000095</c:v>
                </c:pt>
                <c:pt idx="947">
                  <c:v>0.94800000000000095</c:v>
                </c:pt>
                <c:pt idx="948">
                  <c:v>0.94900000000000095</c:v>
                </c:pt>
                <c:pt idx="949">
                  <c:v>0.95000000000000095</c:v>
                </c:pt>
                <c:pt idx="950">
                  <c:v>0.95100000000000096</c:v>
                </c:pt>
                <c:pt idx="951">
                  <c:v>0.95200000000000096</c:v>
                </c:pt>
                <c:pt idx="952">
                  <c:v>0.95300000000000096</c:v>
                </c:pt>
                <c:pt idx="953">
                  <c:v>0.95400000000000096</c:v>
                </c:pt>
                <c:pt idx="954">
                  <c:v>0.95500000000000096</c:v>
                </c:pt>
                <c:pt idx="955">
                  <c:v>0.95600000000000096</c:v>
                </c:pt>
                <c:pt idx="956">
                  <c:v>0.95700000000000096</c:v>
                </c:pt>
                <c:pt idx="957">
                  <c:v>0.95800000000000096</c:v>
                </c:pt>
                <c:pt idx="958">
                  <c:v>0.95900000000000096</c:v>
                </c:pt>
                <c:pt idx="959">
                  <c:v>0.96000000000000096</c:v>
                </c:pt>
                <c:pt idx="960">
                  <c:v>0.96100000000000096</c:v>
                </c:pt>
                <c:pt idx="961">
                  <c:v>0.96200000000000097</c:v>
                </c:pt>
                <c:pt idx="962">
                  <c:v>0.96300000000000097</c:v>
                </c:pt>
                <c:pt idx="963">
                  <c:v>0.96400000000000097</c:v>
                </c:pt>
                <c:pt idx="964">
                  <c:v>0.96500000000000097</c:v>
                </c:pt>
                <c:pt idx="965">
                  <c:v>0.96600000000000097</c:v>
                </c:pt>
                <c:pt idx="966">
                  <c:v>0.96700000000000097</c:v>
                </c:pt>
                <c:pt idx="967">
                  <c:v>0.96800000000000097</c:v>
                </c:pt>
                <c:pt idx="968">
                  <c:v>0.96900000000000097</c:v>
                </c:pt>
                <c:pt idx="969">
                  <c:v>0.97000000000000097</c:v>
                </c:pt>
                <c:pt idx="970">
                  <c:v>0.97100000000000097</c:v>
                </c:pt>
                <c:pt idx="971">
                  <c:v>0.97200000000000097</c:v>
                </c:pt>
                <c:pt idx="972">
                  <c:v>0.97300000000000098</c:v>
                </c:pt>
                <c:pt idx="973">
                  <c:v>0.97400000000000098</c:v>
                </c:pt>
                <c:pt idx="974">
                  <c:v>0.97500000000000098</c:v>
                </c:pt>
                <c:pt idx="975">
                  <c:v>0.97600000000000098</c:v>
                </c:pt>
                <c:pt idx="976">
                  <c:v>0.97700000000000098</c:v>
                </c:pt>
                <c:pt idx="977">
                  <c:v>0.97800000000000098</c:v>
                </c:pt>
                <c:pt idx="978">
                  <c:v>0.97900000000000098</c:v>
                </c:pt>
                <c:pt idx="979">
                  <c:v>0.98000000000000098</c:v>
                </c:pt>
                <c:pt idx="980">
                  <c:v>0.98100000000000098</c:v>
                </c:pt>
                <c:pt idx="981">
                  <c:v>0.98200000000000098</c:v>
                </c:pt>
                <c:pt idx="982">
                  <c:v>0.98300000000000098</c:v>
                </c:pt>
                <c:pt idx="983">
                  <c:v>0.98400000000000098</c:v>
                </c:pt>
                <c:pt idx="984">
                  <c:v>0.98500000000000099</c:v>
                </c:pt>
                <c:pt idx="985">
                  <c:v>0.98600000000000099</c:v>
                </c:pt>
                <c:pt idx="986">
                  <c:v>0.98700000000000099</c:v>
                </c:pt>
                <c:pt idx="987">
                  <c:v>0.98800000000000099</c:v>
                </c:pt>
                <c:pt idx="988">
                  <c:v>0.98900000000000099</c:v>
                </c:pt>
                <c:pt idx="989">
                  <c:v>0.99000000000000099</c:v>
                </c:pt>
                <c:pt idx="990">
                  <c:v>0.99100000000000099</c:v>
                </c:pt>
                <c:pt idx="991">
                  <c:v>0.99200000000000099</c:v>
                </c:pt>
                <c:pt idx="992">
                  <c:v>0.99300000000000099</c:v>
                </c:pt>
                <c:pt idx="993">
                  <c:v>0.99400000000000099</c:v>
                </c:pt>
                <c:pt idx="994">
                  <c:v>0.99500000000000099</c:v>
                </c:pt>
                <c:pt idx="995">
                  <c:v>0.996000000000001</c:v>
                </c:pt>
                <c:pt idx="996">
                  <c:v>0.997000000000001</c:v>
                </c:pt>
                <c:pt idx="997">
                  <c:v>0.998000000000001</c:v>
                </c:pt>
                <c:pt idx="998">
                  <c:v>0.999000000000001</c:v>
                </c:pt>
              </c:numCache>
            </c:numRef>
          </c:xVal>
          <c:yVal>
            <c:numRef>
              <c:f>'tritium breeding'!$AV$5:$AV$1003</c:f>
              <c:numCache>
                <c:formatCode>0.00E+00</c:formatCode>
                <c:ptCount val="999"/>
                <c:pt idx="0">
                  <c:v>0.92399208253924792</c:v>
                </c:pt>
                <c:pt idx="1">
                  <c:v>1.0276573371037447</c:v>
                </c:pt>
                <c:pt idx="2">
                  <c:v>1.039314401008768</c:v>
                </c:pt>
                <c:pt idx="3">
                  <c:v>1.0406508350599131</c:v>
                </c:pt>
                <c:pt idx="4">
                  <c:v>1.0408286765629702</c:v>
                </c:pt>
                <c:pt idx="5">
                  <c:v>1.0408755681979738</c:v>
                </c:pt>
                <c:pt idx="6">
                  <c:v>1.0409068053957919</c:v>
                </c:pt>
                <c:pt idx="7">
                  <c:v>1.0409353543011648</c:v>
                </c:pt>
                <c:pt idx="8">
                  <c:v>1.0409627026578314</c:v>
                </c:pt>
                <c:pt idx="9">
                  <c:v>1.0409890496015068</c:v>
                </c:pt>
                <c:pt idx="10">
                  <c:v>1.0410144485804298</c:v>
                </c:pt>
                <c:pt idx="11">
                  <c:v>1.0410389355858223</c:v>
                </c:pt>
                <c:pt idx="12">
                  <c:v>1.0410625435741838</c:v>
                </c:pt>
                <c:pt idx="13">
                  <c:v>1.0410853041235348</c:v>
                </c:pt>
                <c:pt idx="14">
                  <c:v>1.0411072476564427</c:v>
                </c:pt>
                <c:pt idx="15">
                  <c:v>1.0411284035009627</c:v>
                </c:pt>
                <c:pt idx="16">
                  <c:v>1.0411487999321101</c:v>
                </c:pt>
                <c:pt idx="17">
                  <c:v>1.0411684642099057</c:v>
                </c:pt>
                <c:pt idx="18">
                  <c:v>1.0411874226158357</c:v>
                </c:pt>
                <c:pt idx="19">
                  <c:v>1.0412057004879831</c:v>
                </c:pt>
                <c:pt idx="20">
                  <c:v>1.0412233222548906</c:v>
                </c:pt>
                <c:pt idx="21">
                  <c:v>1.0412403114682098</c:v>
                </c:pt>
                <c:pt idx="22">
                  <c:v>1.0412566908341796</c:v>
                </c:pt>
                <c:pt idx="23">
                  <c:v>1.0412724822439718</c:v>
                </c:pt>
                <c:pt idx="24">
                  <c:v>1.0412877068029496</c:v>
                </c:pt>
                <c:pt idx="25">
                  <c:v>1.0413023848588747</c:v>
                </c:pt>
                <c:pt idx="26">
                  <c:v>1.041316536029103</c:v>
                </c:pt>
                <c:pt idx="27">
                  <c:v>1.0413301792268022</c:v>
                </c:pt>
                <c:pt idx="28">
                  <c:v>1.0413433326862302</c:v>
                </c:pt>
                <c:pt idx="29">
                  <c:v>1.0413560139871061</c:v>
                </c:pt>
                <c:pt idx="30">
                  <c:v>1.0413682400781035</c:v>
                </c:pt>
                <c:pt idx="31">
                  <c:v>1.0413800272995046</c:v>
                </c:pt>
                <c:pt idx="32">
                  <c:v>1.0413913914050386</c:v>
                </c:pt>
                <c:pt idx="33">
                  <c:v>1.0414023475829355</c:v>
                </c:pt>
                <c:pt idx="34">
                  <c:v>1.0414129104762275</c:v>
                </c:pt>
                <c:pt idx="35">
                  <c:v>1.0414230942023177</c:v>
                </c:pt>
                <c:pt idx="36">
                  <c:v>1.0414329123718484</c:v>
                </c:pt>
                <c:pt idx="37">
                  <c:v>1.0414423781068933</c:v>
                </c:pt>
                <c:pt idx="38">
                  <c:v>1.0414515040584933</c:v>
                </c:pt>
                <c:pt idx="39">
                  <c:v>1.0414603024235656</c:v>
                </c:pt>
                <c:pt idx="40">
                  <c:v>1.0414687849612059</c:v>
                </c:pt>
                <c:pt idx="41">
                  <c:v>1.0414769630084026</c:v>
                </c:pt>
                <c:pt idx="42">
                  <c:v>1.0414848474951905</c:v>
                </c:pt>
                <c:pt idx="43">
                  <c:v>1.0414924489592581</c:v>
                </c:pt>
                <c:pt idx="44">
                  <c:v>1.0414997775600314</c:v>
                </c:pt>
                <c:pt idx="45">
                  <c:v>1.0415068430922523</c:v>
                </c:pt>
                <c:pt idx="46">
                  <c:v>1.0415136549990687</c:v>
                </c:pt>
                <c:pt idx="47">
                  <c:v>1.0415202223846562</c:v>
                </c:pt>
                <c:pt idx="48">
                  <c:v>1.0415265540263858</c:v>
                </c:pt>
                <c:pt idx="49">
                  <c:v>1.0415326583865541</c:v>
                </c:pt>
                <c:pt idx="50">
                  <c:v>1.0415385436236944</c:v>
                </c:pt>
                <c:pt idx="51">
                  <c:v>1.0415442176034793</c:v>
                </c:pt>
                <c:pt idx="52">
                  <c:v>1.041549687909235</c:v>
                </c:pt>
                <c:pt idx="53">
                  <c:v>1.0415549618520747</c:v>
                </c:pt>
                <c:pt idx="54">
                  <c:v>1.0415600464806714</c:v>
                </c:pt>
                <c:pt idx="55">
                  <c:v>1.0415649485906771</c:v>
                </c:pt>
                <c:pt idx="56">
                  <c:v>1.0415696747338068</c:v>
                </c:pt>
                <c:pt idx="57">
                  <c:v>1.0415742312265941</c:v>
                </c:pt>
                <c:pt idx="58">
                  <c:v>1.0415786241588327</c:v>
                </c:pt>
                <c:pt idx="59">
                  <c:v>1.0415828594017167</c:v>
                </c:pt>
                <c:pt idx="60">
                  <c:v>1.041586942615687</c:v>
                </c:pt>
                <c:pt idx="61">
                  <c:v>1.0415908792579962</c:v>
                </c:pt>
                <c:pt idx="62">
                  <c:v>1.0415946745900027</c:v>
                </c:pt>
                <c:pt idx="63">
                  <c:v>1.0415983336842021</c:v>
                </c:pt>
                <c:pt idx="64">
                  <c:v>1.0416018614310072</c:v>
                </c:pt>
                <c:pt idx="65">
                  <c:v>1.0416052625452841</c:v>
                </c:pt>
                <c:pt idx="66">
                  <c:v>1.0416085415726526</c:v>
                </c:pt>
                <c:pt idx="67">
                  <c:v>1.0416117028955629</c:v>
                </c:pt>
                <c:pt idx="68">
                  <c:v>1.0416147507391518</c:v>
                </c:pt>
                <c:pt idx="69">
                  <c:v>1.0416176891768902</c:v>
                </c:pt>
                <c:pt idx="70">
                  <c:v>1.0416205221360268</c:v>
                </c:pt>
                <c:pt idx="71">
                  <c:v>1.0416232534028373</c:v>
                </c:pt>
                <c:pt idx="72">
                  <c:v>1.0416258866276846</c:v>
                </c:pt>
                <c:pt idx="73">
                  <c:v>1.041628425329898</c:v>
                </c:pt>
                <c:pt idx="74">
                  <c:v>1.0416308729024759</c:v>
                </c:pt>
                <c:pt idx="75">
                  <c:v>1.0416332326166216</c:v>
                </c:pt>
                <c:pt idx="76">
                  <c:v>1.0416355076261141</c:v>
                </c:pt>
                <c:pt idx="77">
                  <c:v>1.0416377009715247</c:v>
                </c:pt>
                <c:pt idx="78">
                  <c:v>1.0416398155842796</c:v>
                </c:pt>
                <c:pt idx="79">
                  <c:v>1.0416418542905779</c:v>
                </c:pt>
                <c:pt idx="80">
                  <c:v>1.041643819815169</c:v>
                </c:pt>
                <c:pt idx="81">
                  <c:v>1.0416457147849947</c:v>
                </c:pt>
                <c:pt idx="82">
                  <c:v>1.0416475417326991</c:v>
                </c:pt>
                <c:pt idx="83">
                  <c:v>1.0416493031000149</c:v>
                </c:pt>
                <c:pt idx="84">
                  <c:v>1.0416510012410252</c:v>
                </c:pt>
                <c:pt idx="85">
                  <c:v>1.0416526384253111</c:v>
                </c:pt>
                <c:pt idx="86">
                  <c:v>1.0416542168409844</c:v>
                </c:pt>
                <c:pt idx="87">
                  <c:v>1.041655738597612</c:v>
                </c:pt>
                <c:pt idx="88">
                  <c:v>1.0416572057290352</c:v>
                </c:pt>
                <c:pt idx="89">
                  <c:v>1.0416586201960891</c:v>
                </c:pt>
                <c:pt idx="90">
                  <c:v>1.0416599838892213</c:v>
                </c:pt>
                <c:pt idx="91">
                  <c:v>1.0416612986310203</c:v>
                </c:pt>
                <c:pt idx="92">
                  <c:v>1.0416625661786505</c:v>
                </c:pt>
                <c:pt idx="93">
                  <c:v>1.0416637882262008</c:v>
                </c:pt>
                <c:pt idx="94">
                  <c:v>1.0416649664069491</c:v>
                </c:pt>
                <c:pt idx="95">
                  <c:v>1.0416661022955442</c:v>
                </c:pt>
                <c:pt idx="96">
                  <c:v>1.0416671974101122</c:v>
                </c:pt>
                <c:pt idx="97">
                  <c:v>1.0416682532142834</c:v>
                </c:pt>
                <c:pt idx="98">
                  <c:v>1.0416692711191498</c:v>
                </c:pt>
                <c:pt idx="99">
                  <c:v>1.0416702524851502</c:v>
                </c:pt>
                <c:pt idx="100">
                  <c:v>1.0416711986238896</c:v>
                </c:pt>
                <c:pt idx="101">
                  <c:v>1.0416721107998907</c:v>
                </c:pt>
                <c:pt idx="102">
                  <c:v>1.0416729902322857</c:v>
                </c:pt>
                <c:pt idx="103">
                  <c:v>1.0416738380964432</c:v>
                </c:pt>
                <c:pt idx="104">
                  <c:v>1.0416746555255416</c:v>
                </c:pt>
                <c:pt idx="105">
                  <c:v>1.0416754436120828</c:v>
                </c:pt>
                <c:pt idx="106">
                  <c:v>1.0416762034093512</c:v>
                </c:pt>
                <c:pt idx="107">
                  <c:v>1.0416769359328228</c:v>
                </c:pt>
                <c:pt idx="108">
                  <c:v>1.0416776421615221</c:v>
                </c:pt>
                <c:pt idx="109">
                  <c:v>1.0416783230393301</c:v>
                </c:pt>
                <c:pt idx="110">
                  <c:v>1.0416789794762462</c:v>
                </c:pt>
                <c:pt idx="111">
                  <c:v>1.0416796123496042</c:v>
                </c:pt>
                <c:pt idx="112">
                  <c:v>1.0416802225052453</c:v>
                </c:pt>
                <c:pt idx="113">
                  <c:v>1.0416808107586479</c:v>
                </c:pt>
                <c:pt idx="114">
                  <c:v>1.0416813778960181</c:v>
                </c:pt>
                <c:pt idx="115">
                  <c:v>1.0416819246753404</c:v>
                </c:pt>
                <c:pt idx="116">
                  <c:v>1.0416824518273899</c:v>
                </c:pt>
                <c:pt idx="117">
                  <c:v>1.0416829600567106</c:v>
                </c:pt>
                <c:pt idx="118">
                  <c:v>1.0416834500425551</c:v>
                </c:pt>
                <c:pt idx="119">
                  <c:v>1.0416839224397945</c:v>
                </c:pt>
                <c:pt idx="120">
                  <c:v>1.0416843778797915</c:v>
                </c:pt>
                <c:pt idx="121">
                  <c:v>1.0416848169712463</c:v>
                </c:pt>
                <c:pt idx="122">
                  <c:v>1.0416852403010082</c:v>
                </c:pt>
                <c:pt idx="123">
                  <c:v>1.0416856484348616</c:v>
                </c:pt>
                <c:pt idx="124">
                  <c:v>1.0416860419182807</c:v>
                </c:pt>
                <c:pt idx="125">
                  <c:v>1.0416864212771602</c:v>
                </c:pt>
                <c:pt idx="126">
                  <c:v>1.0416867870185165</c:v>
                </c:pt>
                <c:pt idx="127">
                  <c:v>1.0416871396311662</c:v>
                </c:pt>
                <c:pt idx="128">
                  <c:v>1.0416874795863793</c:v>
                </c:pt>
                <c:pt idx="129">
                  <c:v>1.041687807338509</c:v>
                </c:pt>
                <c:pt idx="130">
                  <c:v>1.0416881233255992</c:v>
                </c:pt>
                <c:pt idx="131">
                  <c:v>1.0416884279699694</c:v>
                </c:pt>
                <c:pt idx="132">
                  <c:v>1.0416887216787796</c:v>
                </c:pt>
                <c:pt idx="133">
                  <c:v>1.0416890048445742</c:v>
                </c:pt>
                <c:pt idx="134">
                  <c:v>1.0416892778458071</c:v>
                </c:pt>
                <c:pt idx="135">
                  <c:v>1.0416895410473468</c:v>
                </c:pt>
                <c:pt idx="136">
                  <c:v>1.0416897948009645</c:v>
                </c:pt>
                <c:pt idx="137">
                  <c:v>1.0416900394458042</c:v>
                </c:pt>
                <c:pt idx="138">
                  <c:v>1.0416902753088362</c:v>
                </c:pt>
                <c:pt idx="139">
                  <c:v>1.0416905027052932</c:v>
                </c:pt>
                <c:pt idx="140">
                  <c:v>1.041690721939093</c:v>
                </c:pt>
                <c:pt idx="141">
                  <c:v>1.0416909333032436</c:v>
                </c:pt>
                <c:pt idx="142">
                  <c:v>1.0416911370802346</c:v>
                </c:pt>
                <c:pt idx="143">
                  <c:v>1.0416913335424165</c:v>
                </c:pt>
                <c:pt idx="144">
                  <c:v>1.0416915229523622</c:v>
                </c:pt>
                <c:pt idx="145">
                  <c:v>1.0416917055632202</c:v>
                </c:pt>
                <c:pt idx="146">
                  <c:v>1.0416918816190515</c:v>
                </c:pt>
                <c:pt idx="147">
                  <c:v>1.0416920513551562</c:v>
                </c:pt>
                <c:pt idx="148">
                  <c:v>1.0416922149983883</c:v>
                </c:pt>
                <c:pt idx="149">
                  <c:v>1.0416923727674583</c:v>
                </c:pt>
                <c:pt idx="150">
                  <c:v>1.0416925248732261</c:v>
                </c:pt>
                <c:pt idx="151">
                  <c:v>1.0416926715189825</c:v>
                </c:pt>
                <c:pt idx="152">
                  <c:v>1.0416928129007208</c:v>
                </c:pt>
                <c:pt idx="153">
                  <c:v>1.0416929492073992</c:v>
                </c:pt>
                <c:pt idx="154">
                  <c:v>1.0416930806211924</c:v>
                </c:pt>
                <c:pt idx="155">
                  <c:v>1.0416932073177363</c:v>
                </c:pt>
                <c:pt idx="156">
                  <c:v>1.0416933294663624</c:v>
                </c:pt>
                <c:pt idx="157">
                  <c:v>1.0416934472303228</c:v>
                </c:pt>
                <c:pt idx="158">
                  <c:v>1.0416935607670106</c:v>
                </c:pt>
                <c:pt idx="159">
                  <c:v>1.0416936702281683</c:v>
                </c:pt>
                <c:pt idx="160">
                  <c:v>1.0416937757600917</c:v>
                </c:pt>
                <c:pt idx="161">
                  <c:v>1.0416938775038256</c:v>
                </c:pt>
                <c:pt idx="162">
                  <c:v>1.0416939755953512</c:v>
                </c:pt>
                <c:pt idx="163">
                  <c:v>1.0416940701657686</c:v>
                </c:pt>
                <c:pt idx="164">
                  <c:v>1.0416941613414721</c:v>
                </c:pt>
                <c:pt idx="165">
                  <c:v>1.0416942492443189</c:v>
                </c:pt>
                <c:pt idx="166">
                  <c:v>1.0416943339917919</c:v>
                </c:pt>
                <c:pt idx="167">
                  <c:v>1.0416944156971568</c:v>
                </c:pt>
                <c:pt idx="168">
                  <c:v>1.0416944944696138</c:v>
                </c:pt>
                <c:pt idx="169">
                  <c:v>1.0416945704144429</c:v>
                </c:pt>
                <c:pt idx="170">
                  <c:v>1.0416946436331449</c:v>
                </c:pt>
                <c:pt idx="171">
                  <c:v>1.0416947142235775</c:v>
                </c:pt>
                <c:pt idx="172">
                  <c:v>1.0416947822800853</c:v>
                </c:pt>
                <c:pt idx="173">
                  <c:v>1.0416948478936265</c:v>
                </c:pt>
                <c:pt idx="174">
                  <c:v>1.0416949111518941</c:v>
                </c:pt>
                <c:pt idx="175">
                  <c:v>1.0416949721394335</c:v>
                </c:pt>
                <c:pt idx="176">
                  <c:v>1.0416950309377551</c:v>
                </c:pt>
                <c:pt idx="177">
                  <c:v>1.0416950876254432</c:v>
                </c:pt>
                <c:pt idx="178">
                  <c:v>1.0416951422782617</c:v>
                </c:pt>
                <c:pt idx="179">
                  <c:v>1.0416951949692543</c:v>
                </c:pt>
                <c:pt idx="180">
                  <c:v>1.0416952457688431</c:v>
                </c:pt>
                <c:pt idx="181">
                  <c:v>1.0416952947449223</c:v>
                </c:pt>
                <c:pt idx="182">
                  <c:v>1.0416953419629489</c:v>
                </c:pt>
                <c:pt idx="183">
                  <c:v>1.0416953874860302</c:v>
                </c:pt>
                <c:pt idx="184">
                  <c:v>1.041695431375008</c:v>
                </c:pt>
                <c:pt idx="185">
                  <c:v>1.0416954736885404</c:v>
                </c:pt>
                <c:pt idx="186">
                  <c:v>1.0416955144831799</c:v>
                </c:pt>
                <c:pt idx="187">
                  <c:v>1.0416955538134491</c:v>
                </c:pt>
                <c:pt idx="188">
                  <c:v>1.0416955917319128</c:v>
                </c:pt>
                <c:pt idx="189">
                  <c:v>1.0416956282892498</c:v>
                </c:pt>
                <c:pt idx="190">
                  <c:v>1.0416956635343191</c:v>
                </c:pt>
                <c:pt idx="191">
                  <c:v>1.0416956975142262</c:v>
                </c:pt>
                <c:pt idx="192">
                  <c:v>1.0416957302743854</c:v>
                </c:pt>
                <c:pt idx="193">
                  <c:v>1.0416957618585809</c:v>
                </c:pt>
                <c:pt idx="194">
                  <c:v>1.0416957923090255</c:v>
                </c:pt>
                <c:pt idx="195">
                  <c:v>1.0416958216664165</c:v>
                </c:pt>
                <c:pt idx="196">
                  <c:v>1.04169584996999</c:v>
                </c:pt>
                <c:pt idx="197">
                  <c:v>1.0416958772575742</c:v>
                </c:pt>
                <c:pt idx="198">
                  <c:v>1.0416959035656392</c:v>
                </c:pt>
                <c:pt idx="199">
                  <c:v>1.0416959289293459</c:v>
                </c:pt>
                <c:pt idx="200">
                  <c:v>1.0416959533825934</c:v>
                </c:pt>
                <c:pt idx="201">
                  <c:v>1.0416959769580632</c:v>
                </c:pt>
                <c:pt idx="202">
                  <c:v>1.0416959996872646</c:v>
                </c:pt>
                <c:pt idx="203">
                  <c:v>1.0416960216005751</c:v>
                </c:pt>
                <c:pt idx="204">
                  <c:v>1.0416960427272819</c:v>
                </c:pt>
                <c:pt idx="205">
                  <c:v>1.0416960630956216</c:v>
                </c:pt>
                <c:pt idx="206">
                  <c:v>1.0416960827328161</c:v>
                </c:pt>
                <c:pt idx="207">
                  <c:v>1.041696101665111</c:v>
                </c:pt>
                <c:pt idx="208">
                  <c:v>1.0416961199178094</c:v>
                </c:pt>
                <c:pt idx="209">
                  <c:v>1.0416961375153062</c:v>
                </c:pt>
                <c:pt idx="210">
                  <c:v>1.0416961544811207</c:v>
                </c:pt>
                <c:pt idx="211">
                  <c:v>1.0416961708379278</c:v>
                </c:pt>
                <c:pt idx="212">
                  <c:v>1.0416961866075882</c:v>
                </c:pt>
                <c:pt idx="213">
                  <c:v>1.0416962018111788</c:v>
                </c:pt>
                <c:pt idx="214">
                  <c:v>1.0416962164690189</c:v>
                </c:pt>
                <c:pt idx="215">
                  <c:v>1.0416962306006989</c:v>
                </c:pt>
                <c:pt idx="216">
                  <c:v>1.0416962442251063</c:v>
                </c:pt>
                <c:pt idx="217">
                  <c:v>1.0416962573604496</c:v>
                </c:pt>
                <c:pt idx="218">
                  <c:v>1.0416962700242849</c:v>
                </c:pt>
                <c:pt idx="219">
                  <c:v>1.0416962822335372</c:v>
                </c:pt>
                <c:pt idx="220">
                  <c:v>1.0416962940045242</c:v>
                </c:pt>
                <c:pt idx="221">
                  <c:v>1.0416963053529782</c:v>
                </c:pt>
                <c:pt idx="222">
                  <c:v>1.0416963162940664</c:v>
                </c:pt>
                <c:pt idx="223">
                  <c:v>1.0416963268424115</c:v>
                </c:pt>
                <c:pt idx="224">
                  <c:v>1.041696337012112</c:v>
                </c:pt>
                <c:pt idx="225">
                  <c:v>1.041696346816759</c:v>
                </c:pt>
                <c:pt idx="226">
                  <c:v>1.041696356269457</c:v>
                </c:pt>
                <c:pt idx="227">
                  <c:v>1.0416963653828397</c:v>
                </c:pt>
                <c:pt idx="228">
                  <c:v>1.041696374169087</c:v>
                </c:pt>
                <c:pt idx="229">
                  <c:v>1.0416963826399417</c:v>
                </c:pt>
                <c:pt idx="230">
                  <c:v>1.0416963908067256</c:v>
                </c:pt>
                <c:pt idx="231">
                  <c:v>1.0416963986803531</c:v>
                </c:pt>
                <c:pt idx="232">
                  <c:v>1.0416964062713479</c:v>
                </c:pt>
                <c:pt idx="233">
                  <c:v>1.0416964135898552</c:v>
                </c:pt>
                <c:pt idx="234">
                  <c:v>1.041696420645656</c:v>
                </c:pt>
                <c:pt idx="235">
                  <c:v>1.041696427448181</c:v>
                </c:pt>
                <c:pt idx="236">
                  <c:v>1.0416964340065216</c:v>
                </c:pt>
                <c:pt idx="237">
                  <c:v>1.0416964403294429</c:v>
                </c:pt>
                <c:pt idx="238">
                  <c:v>1.0416964464253955</c:v>
                </c:pt>
                <c:pt idx="239">
                  <c:v>1.0416964523025272</c:v>
                </c:pt>
                <c:pt idx="240">
                  <c:v>1.0416964579686923</c:v>
                </c:pt>
                <c:pt idx="241">
                  <c:v>1.0416964634314638</c:v>
                </c:pt>
                <c:pt idx="242">
                  <c:v>1.0416964686981429</c:v>
                </c:pt>
                <c:pt idx="243">
                  <c:v>1.0416964737757686</c:v>
                </c:pt>
                <c:pt idx="244">
                  <c:v>1.0416964786711271</c:v>
                </c:pt>
                <c:pt idx="245">
                  <c:v>1.0416964833907609</c:v>
                </c:pt>
                <c:pt idx="246">
                  <c:v>1.0416964879409782</c:v>
                </c:pt>
                <c:pt idx="247">
                  <c:v>1.0416964923278602</c:v>
                </c:pt>
                <c:pt idx="248">
                  <c:v>1.0416964965572699</c:v>
                </c:pt>
                <c:pt idx="249">
                  <c:v>1.0416965006348602</c:v>
                </c:pt>
                <c:pt idx="250">
                  <c:v>1.0416965045660806</c:v>
                </c:pt>
                <c:pt idx="251">
                  <c:v>1.0416965083561853</c:v>
                </c:pt>
                <c:pt idx="252">
                  <c:v>1.0416965120102399</c:v>
                </c:pt>
                <c:pt idx="253">
                  <c:v>1.0416965155331281</c:v>
                </c:pt>
                <c:pt idx="254">
                  <c:v>1.0416965189295582</c:v>
                </c:pt>
                <c:pt idx="255">
                  <c:v>1.0416965222040693</c:v>
                </c:pt>
                <c:pt idx="256">
                  <c:v>1.0416965253610382</c:v>
                </c:pt>
                <c:pt idx="257">
                  <c:v>1.041696528404684</c:v>
                </c:pt>
                <c:pt idx="258">
                  <c:v>1.0416965313390747</c:v>
                </c:pt>
                <c:pt idx="259">
                  <c:v>1.0416965341681321</c:v>
                </c:pt>
                <c:pt idx="260">
                  <c:v>1.0416965368956372</c:v>
                </c:pt>
                <c:pt idx="261">
                  <c:v>1.0416965395252353</c:v>
                </c:pt>
                <c:pt idx="262">
                  <c:v>1.0416965420604412</c:v>
                </c:pt>
                <c:pt idx="263">
                  <c:v>1.0416965445046427</c:v>
                </c:pt>
                <c:pt idx="264">
                  <c:v>1.0416965468611068</c:v>
                </c:pt>
                <c:pt idx="265">
                  <c:v>1.041696549132983</c:v>
                </c:pt>
                <c:pt idx="266">
                  <c:v>1.0416965513233076</c:v>
                </c:pt>
                <c:pt idx="267">
                  <c:v>1.0416965534350078</c:v>
                </c:pt>
                <c:pt idx="268">
                  <c:v>1.0416965554709063</c:v>
                </c:pt>
                <c:pt idx="269">
                  <c:v>1.0416965574337238</c:v>
                </c:pt>
                <c:pt idx="270">
                  <c:v>1.0416965593260838</c:v>
                </c:pt>
                <c:pt idx="271">
                  <c:v>1.0416965611505151</c:v>
                </c:pt>
                <c:pt idx="272">
                  <c:v>1.0416965629094566</c:v>
                </c:pt>
                <c:pt idx="273">
                  <c:v>1.0416965646052589</c:v>
                </c:pt>
                <c:pt idx="274">
                  <c:v>1.0416965662401882</c:v>
                </c:pt>
                <c:pt idx="275">
                  <c:v>1.0416965678164301</c:v>
                </c:pt>
                <c:pt idx="276">
                  <c:v>1.0416965693360907</c:v>
                </c:pt>
                <c:pt idx="277">
                  <c:v>1.0416965708012016</c:v>
                </c:pt>
                <c:pt idx="278">
                  <c:v>1.0416965722137206</c:v>
                </c:pt>
                <c:pt idx="279">
                  <c:v>1.0416965735755355</c:v>
                </c:pt>
                <c:pt idx="280">
                  <c:v>1.0416965748884666</c:v>
                </c:pt>
                <c:pt idx="281">
                  <c:v>1.0416965761542683</c:v>
                </c:pt>
                <c:pt idx="282">
                  <c:v>1.0416965773746327</c:v>
                </c:pt>
                <c:pt idx="283">
                  <c:v>1.0416965785511909</c:v>
                </c:pt>
                <c:pt idx="284">
                  <c:v>1.0416965796855151</c:v>
                </c:pt>
                <c:pt idx="285">
                  <c:v>1.0416965807791212</c:v>
                </c:pt>
                <c:pt idx="286">
                  <c:v>1.0416965818334714</c:v>
                </c:pt>
                <c:pt idx="287">
                  <c:v>1.0416965828499742</c:v>
                </c:pt>
                <c:pt idx="288">
                  <c:v>1.0416965838299885</c:v>
                </c:pt>
                <c:pt idx="289">
                  <c:v>1.0416965847748243</c:v>
                </c:pt>
                <c:pt idx="290">
                  <c:v>1.0416965856857439</c:v>
                </c:pt>
                <c:pt idx="291">
                  <c:v>1.0416965865639651</c:v>
                </c:pt>
                <c:pt idx="292">
                  <c:v>1.0416965874106616</c:v>
                </c:pt>
                <c:pt idx="293">
                  <c:v>1.0416965882269649</c:v>
                </c:pt>
                <c:pt idx="294">
                  <c:v>1.041696589013966</c:v>
                </c:pt>
                <c:pt idx="295">
                  <c:v>1.0416965897727168</c:v>
                </c:pt>
                <c:pt idx="296">
                  <c:v>1.0416965905042312</c:v>
                </c:pt>
                <c:pt idx="297">
                  <c:v>1.0416965912094873</c:v>
                </c:pt>
                <c:pt idx="298">
                  <c:v>1.0416965918894274</c:v>
                </c:pt>
                <c:pt idx="299">
                  <c:v>1.0416965925449602</c:v>
                </c:pt>
                <c:pt idx="300">
                  <c:v>1.0416965931769619</c:v>
                </c:pt>
                <c:pt idx="301">
                  <c:v>1.0416965937862772</c:v>
                </c:pt>
                <c:pt idx="302">
                  <c:v>1.0416965943737204</c:v>
                </c:pt>
                <c:pt idx="303">
                  <c:v>1.0416965949400767</c:v>
                </c:pt>
                <c:pt idx="304">
                  <c:v>1.041696595486103</c:v>
                </c:pt>
                <c:pt idx="305">
                  <c:v>1.0416965960125291</c:v>
                </c:pt>
                <c:pt idx="306">
                  <c:v>1.0416965965200584</c:v>
                </c:pt>
                <c:pt idx="307">
                  <c:v>1.0416965970093692</c:v>
                </c:pt>
                <c:pt idx="308">
                  <c:v>1.0416965974811159</c:v>
                </c:pt>
                <c:pt idx="309">
                  <c:v>1.0416965979359287</c:v>
                </c:pt>
                <c:pt idx="310">
                  <c:v>1.0416965983744153</c:v>
                </c:pt>
                <c:pt idx="311">
                  <c:v>1.041696598797162</c:v>
                </c:pt>
                <c:pt idx="312">
                  <c:v>1.0416965992047338</c:v>
                </c:pt>
                <c:pt idx="313">
                  <c:v>1.0416965995976752</c:v>
                </c:pt>
                <c:pt idx="314">
                  <c:v>1.0416965999765118</c:v>
                </c:pt>
                <c:pt idx="315">
                  <c:v>1.0416966003417494</c:v>
                </c:pt>
                <c:pt idx="316">
                  <c:v>1.0416966006938764</c:v>
                </c:pt>
                <c:pt idx="317">
                  <c:v>1.0416966010333633</c:v>
                </c:pt>
                <c:pt idx="318">
                  <c:v>1.0416966013606641</c:v>
                </c:pt>
                <c:pt idx="319">
                  <c:v>1.0416966016762159</c:v>
                </c:pt>
                <c:pt idx="320">
                  <c:v>1.0416966019804408</c:v>
                </c:pt>
                <c:pt idx="321">
                  <c:v>1.0416966022737451</c:v>
                </c:pt>
                <c:pt idx="322">
                  <c:v>1.0416966025565209</c:v>
                </c:pt>
                <c:pt idx="323">
                  <c:v>1.0416966028291461</c:v>
                </c:pt>
                <c:pt idx="324">
                  <c:v>1.041696603091985</c:v>
                </c:pt>
                <c:pt idx="325">
                  <c:v>1.0416966033453892</c:v>
                </c:pt>
                <c:pt idx="326">
                  <c:v>1.0416966035896971</c:v>
                </c:pt>
                <c:pt idx="327">
                  <c:v>1.0416966038252353</c:v>
                </c:pt>
                <c:pt idx="328">
                  <c:v>1.0416966040523186</c:v>
                </c:pt>
                <c:pt idx="329">
                  <c:v>1.0416966042712503</c:v>
                </c:pt>
                <c:pt idx="330">
                  <c:v>1.0416966044823235</c:v>
                </c:pt>
                <c:pt idx="331">
                  <c:v>1.0416966046858198</c:v>
                </c:pt>
                <c:pt idx="332">
                  <c:v>1.0416966048820113</c:v>
                </c:pt>
                <c:pt idx="333">
                  <c:v>1.0416966050711605</c:v>
                </c:pt>
                <c:pt idx="334">
                  <c:v>1.0416966052535197</c:v>
                </c:pt>
                <c:pt idx="335">
                  <c:v>1.0416966054293331</c:v>
                </c:pt>
                <c:pt idx="336">
                  <c:v>1.0416966055988355</c:v>
                </c:pt>
                <c:pt idx="337">
                  <c:v>1.0416966057622534</c:v>
                </c:pt>
                <c:pt idx="338">
                  <c:v>1.0416966059198052</c:v>
                </c:pt>
                <c:pt idx="339">
                  <c:v>1.0416966060717014</c:v>
                </c:pt>
                <c:pt idx="340">
                  <c:v>1.0416966062181452</c:v>
                </c:pt>
                <c:pt idx="341">
                  <c:v>1.0416966063593323</c:v>
                </c:pt>
                <c:pt idx="342">
                  <c:v>1.0416966064954511</c:v>
                </c:pt>
                <c:pt idx="343">
                  <c:v>1.041696606626684</c:v>
                </c:pt>
                <c:pt idx="344">
                  <c:v>1.0416966067532061</c:v>
                </c:pt>
                <c:pt idx="345">
                  <c:v>1.0416966068751863</c:v>
                </c:pt>
                <c:pt idx="346">
                  <c:v>1.0416966069927882</c:v>
                </c:pt>
                <c:pt idx="347">
                  <c:v>1.0416966071061684</c:v>
                </c:pt>
                <c:pt idx="348">
                  <c:v>1.041696607215479</c:v>
                </c:pt>
                <c:pt idx="349">
                  <c:v>1.0416966073208653</c:v>
                </c:pt>
                <c:pt idx="350">
                  <c:v>1.0416966074224689</c:v>
                </c:pt>
                <c:pt idx="351">
                  <c:v>1.0416966075204255</c:v>
                </c:pt>
                <c:pt idx="352">
                  <c:v>1.0416966076148657</c:v>
                </c:pt>
                <c:pt idx="353">
                  <c:v>1.0416966077059158</c:v>
                </c:pt>
                <c:pt idx="354">
                  <c:v>1.0416966077936975</c:v>
                </c:pt>
                <c:pt idx="355">
                  <c:v>1.0416966078783283</c:v>
                </c:pt>
                <c:pt idx="356">
                  <c:v>1.041696607959921</c:v>
                </c:pt>
                <c:pt idx="357">
                  <c:v>1.041696608038585</c:v>
                </c:pt>
                <c:pt idx="358">
                  <c:v>1.0416966081144254</c:v>
                </c:pt>
                <c:pt idx="359">
                  <c:v>1.0416966081875432</c:v>
                </c:pt>
                <c:pt idx="360">
                  <c:v>1.0416966082580363</c:v>
                </c:pt>
                <c:pt idx="361">
                  <c:v>1.0416966083259991</c:v>
                </c:pt>
                <c:pt idx="362">
                  <c:v>1.0416966083915224</c:v>
                </c:pt>
                <c:pt idx="363">
                  <c:v>1.0416966084546935</c:v>
                </c:pt>
                <c:pt idx="364">
                  <c:v>1.041696608515597</c:v>
                </c:pt>
                <c:pt idx="365">
                  <c:v>1.0416966085743145</c:v>
                </c:pt>
                <c:pt idx="366">
                  <c:v>1.0416966086309241</c:v>
                </c:pt>
                <c:pt idx="367">
                  <c:v>1.0416966086855015</c:v>
                </c:pt>
                <c:pt idx="368">
                  <c:v>1.0416966087381199</c:v>
                </c:pt>
                <c:pt idx="369">
                  <c:v>1.0416966087888495</c:v>
                </c:pt>
                <c:pt idx="370">
                  <c:v>1.0416966088377582</c:v>
                </c:pt>
                <c:pt idx="371">
                  <c:v>1.0416966088849111</c:v>
                </c:pt>
                <c:pt idx="372">
                  <c:v>1.0416966089303716</c:v>
                </c:pt>
                <c:pt idx="373">
                  <c:v>1.0416966089742001</c:v>
                </c:pt>
                <c:pt idx="374">
                  <c:v>1.0416966090164554</c:v>
                </c:pt>
                <c:pt idx="375">
                  <c:v>1.0416966090571937</c:v>
                </c:pt>
                <c:pt idx="376">
                  <c:v>1.0416966090964699</c:v>
                </c:pt>
                <c:pt idx="377">
                  <c:v>1.0416966091343363</c:v>
                </c:pt>
                <c:pt idx="378">
                  <c:v>1.0416966091708431</c:v>
                </c:pt>
                <c:pt idx="379">
                  <c:v>1.0416966092060396</c:v>
                </c:pt>
                <c:pt idx="380">
                  <c:v>1.0416966092399729</c:v>
                </c:pt>
                <c:pt idx="381">
                  <c:v>1.0416966092726878</c:v>
                </c:pt>
                <c:pt idx="382">
                  <c:v>1.0416966093042286</c:v>
                </c:pt>
                <c:pt idx="383">
                  <c:v>1.0416966093346369</c:v>
                </c:pt>
                <c:pt idx="384">
                  <c:v>1.0416966093639539</c:v>
                </c:pt>
                <c:pt idx="385">
                  <c:v>1.0416966093922186</c:v>
                </c:pt>
                <c:pt idx="386">
                  <c:v>1.0416966094194686</c:v>
                </c:pt>
                <c:pt idx="387">
                  <c:v>1.0416966094457405</c:v>
                </c:pt>
                <c:pt idx="388">
                  <c:v>1.0416966094710691</c:v>
                </c:pt>
                <c:pt idx="389">
                  <c:v>1.0416966094954887</c:v>
                </c:pt>
                <c:pt idx="390">
                  <c:v>1.0416966095190316</c:v>
                </c:pt>
                <c:pt idx="391">
                  <c:v>1.0416966095417297</c:v>
                </c:pt>
                <c:pt idx="392">
                  <c:v>1.0416966095636129</c:v>
                </c:pt>
                <c:pt idx="393">
                  <c:v>1.0416966095847104</c:v>
                </c:pt>
                <c:pt idx="394">
                  <c:v>1.0416966096050506</c:v>
                </c:pt>
                <c:pt idx="395">
                  <c:v>1.0416966096246609</c:v>
                </c:pt>
                <c:pt idx="396">
                  <c:v>1.0416966096435671</c:v>
                </c:pt>
                <c:pt idx="397">
                  <c:v>1.0416966096617946</c:v>
                </c:pt>
                <c:pt idx="398">
                  <c:v>1.0416966096793678</c:v>
                </c:pt>
                <c:pt idx="399">
                  <c:v>1.0416966096963103</c:v>
                </c:pt>
                <c:pt idx="400">
                  <c:v>1.0416966097126446</c:v>
                </c:pt>
                <c:pt idx="401">
                  <c:v>1.0416966097283926</c:v>
                </c:pt>
                <c:pt idx="402">
                  <c:v>1.0416966097435751</c:v>
                </c:pt>
                <c:pt idx="403">
                  <c:v>1.0416966097582128</c:v>
                </c:pt>
                <c:pt idx="404">
                  <c:v>1.041696609772325</c:v>
                </c:pt>
                <c:pt idx="405">
                  <c:v>1.0416966097859306</c:v>
                </c:pt>
                <c:pt idx="406">
                  <c:v>1.0416966097990479</c:v>
                </c:pt>
                <c:pt idx="407">
                  <c:v>1.0416966098116944</c:v>
                </c:pt>
                <c:pt idx="408">
                  <c:v>1.0416966098238867</c:v>
                </c:pt>
                <c:pt idx="409">
                  <c:v>1.0416966098356415</c:v>
                </c:pt>
                <c:pt idx="410">
                  <c:v>1.0416966098469744</c:v>
                </c:pt>
                <c:pt idx="411">
                  <c:v>1.0416966098579004</c:v>
                </c:pt>
                <c:pt idx="412">
                  <c:v>1.0416966098684342</c:v>
                </c:pt>
                <c:pt idx="413">
                  <c:v>1.0416966098785898</c:v>
                </c:pt>
                <c:pt idx="414">
                  <c:v>1.0416966098883811</c:v>
                </c:pt>
                <c:pt idx="415">
                  <c:v>1.0416966098978206</c:v>
                </c:pt>
                <c:pt idx="416">
                  <c:v>1.0416966099069216</c:v>
                </c:pt>
                <c:pt idx="417">
                  <c:v>1.0416966099156957</c:v>
                </c:pt>
                <c:pt idx="418">
                  <c:v>1.0416966099241549</c:v>
                </c:pt>
                <c:pt idx="419">
                  <c:v>1.0416966099323104</c:v>
                </c:pt>
                <c:pt idx="420">
                  <c:v>1.0416966099401732</c:v>
                </c:pt>
                <c:pt idx="421">
                  <c:v>1.0416966099477538</c:v>
                </c:pt>
                <c:pt idx="422">
                  <c:v>1.0416966099550622</c:v>
                </c:pt>
                <c:pt idx="423">
                  <c:v>1.0416966099621083</c:v>
                </c:pt>
                <c:pt idx="424">
                  <c:v>1.0416966099689013</c:v>
                </c:pt>
                <c:pt idx="425">
                  <c:v>1.0416966099754508</c:v>
                </c:pt>
                <c:pt idx="426">
                  <c:v>1.0416966099817648</c:v>
                </c:pt>
                <c:pt idx="427">
                  <c:v>1.0416966099878524</c:v>
                </c:pt>
                <c:pt idx="428">
                  <c:v>1.0416966099937215</c:v>
                </c:pt>
                <c:pt idx="429">
                  <c:v>1.0416966099993799</c:v>
                </c:pt>
                <c:pt idx="430">
                  <c:v>1.041696610004835</c:v>
                </c:pt>
                <c:pt idx="431">
                  <c:v>1.0416966100100946</c:v>
                </c:pt>
                <c:pt idx="432">
                  <c:v>1.0416966100151652</c:v>
                </c:pt>
                <c:pt idx="433">
                  <c:v>1.0416966100200538</c:v>
                </c:pt>
                <c:pt idx="434">
                  <c:v>1.0416966100247669</c:v>
                </c:pt>
                <c:pt idx="435">
                  <c:v>1.0416966100293108</c:v>
                </c:pt>
                <c:pt idx="436">
                  <c:v>1.0416966100336917</c:v>
                </c:pt>
                <c:pt idx="437">
                  <c:v>1.0416966100379152</c:v>
                </c:pt>
                <c:pt idx="438">
                  <c:v>1.0416966100419873</c:v>
                </c:pt>
                <c:pt idx="439">
                  <c:v>1.0416966100459131</c:v>
                </c:pt>
                <c:pt idx="440">
                  <c:v>1.041696610049698</c:v>
                </c:pt>
                <c:pt idx="441">
                  <c:v>1.0416966100533469</c:v>
                </c:pt>
                <c:pt idx="442">
                  <c:v>1.041696610056865</c:v>
                </c:pt>
                <c:pt idx="443">
                  <c:v>1.0416966100602567</c:v>
                </c:pt>
                <c:pt idx="444">
                  <c:v>1.0416966100635268</c:v>
                </c:pt>
                <c:pt idx="445">
                  <c:v>1.0416966100666794</c:v>
                </c:pt>
                <c:pt idx="446">
                  <c:v>1.0416966100697189</c:v>
                </c:pt>
                <c:pt idx="447">
                  <c:v>1.0416966100726492</c:v>
                </c:pt>
                <c:pt idx="448">
                  <c:v>1.0416966100754743</c:v>
                </c:pt>
                <c:pt idx="449">
                  <c:v>1.0416966100781981</c:v>
                </c:pt>
                <c:pt idx="450">
                  <c:v>1.041696610080824</c:v>
                </c:pt>
                <c:pt idx="451">
                  <c:v>1.0416966100833558</c:v>
                </c:pt>
                <c:pt idx="452">
                  <c:v>1.0416966100857967</c:v>
                </c:pt>
                <c:pt idx="453">
                  <c:v>1.04169661008815</c:v>
                </c:pt>
                <c:pt idx="454">
                  <c:v>1.0416966100904186</c:v>
                </c:pt>
                <c:pt idx="455">
                  <c:v>1.0416966100926059</c:v>
                </c:pt>
                <c:pt idx="456">
                  <c:v>1.0416966100947147</c:v>
                </c:pt>
                <c:pt idx="457">
                  <c:v>1.0416966100967477</c:v>
                </c:pt>
                <c:pt idx="458">
                  <c:v>1.041696610098708</c:v>
                </c:pt>
                <c:pt idx="459">
                  <c:v>1.0416966101005978</c:v>
                </c:pt>
                <c:pt idx="460">
                  <c:v>1.0416966101024197</c:v>
                </c:pt>
                <c:pt idx="461">
                  <c:v>1.041696610104176</c:v>
                </c:pt>
                <c:pt idx="462">
                  <c:v>1.0416966101058696</c:v>
                </c:pt>
                <c:pt idx="463">
                  <c:v>1.0416966101075023</c:v>
                </c:pt>
                <c:pt idx="464">
                  <c:v>1.0416966101090763</c:v>
                </c:pt>
                <c:pt idx="465">
                  <c:v>1.041696610110594</c:v>
                </c:pt>
                <c:pt idx="466">
                  <c:v>1.0416966101120571</c:v>
                </c:pt>
                <c:pt idx="467">
                  <c:v>1.0416966101134675</c:v>
                </c:pt>
                <c:pt idx="468">
                  <c:v>1.0416966101148275</c:v>
                </c:pt>
                <c:pt idx="469">
                  <c:v>1.0416966101161387</c:v>
                </c:pt>
                <c:pt idx="470">
                  <c:v>1.0416966101174028</c:v>
                </c:pt>
                <c:pt idx="471">
                  <c:v>1.0416966101186214</c:v>
                </c:pt>
                <c:pt idx="472">
                  <c:v>1.0416966101197964</c:v>
                </c:pt>
                <c:pt idx="473">
                  <c:v>1.0416966101209291</c:v>
                </c:pt>
                <c:pt idx="474">
                  <c:v>1.0416966101220211</c:v>
                </c:pt>
                <c:pt idx="475">
                  <c:v>1.041696610123074</c:v>
                </c:pt>
                <c:pt idx="476">
                  <c:v>1.0416966101240892</c:v>
                </c:pt>
                <c:pt idx="477">
                  <c:v>1.0416966101250678</c:v>
                </c:pt>
                <c:pt idx="478">
                  <c:v>1.0416966101260114</c:v>
                </c:pt>
                <c:pt idx="479">
                  <c:v>1.0416966101269209</c:v>
                </c:pt>
                <c:pt idx="480">
                  <c:v>1.041696610127798</c:v>
                </c:pt>
                <c:pt idx="481">
                  <c:v>1.0416966101286436</c:v>
                </c:pt>
                <c:pt idx="482">
                  <c:v>1.0416966101294587</c:v>
                </c:pt>
                <c:pt idx="483">
                  <c:v>1.0416966101302447</c:v>
                </c:pt>
                <c:pt idx="484">
                  <c:v>1.0416966101310023</c:v>
                </c:pt>
                <c:pt idx="485">
                  <c:v>1.0416966101317329</c:v>
                </c:pt>
                <c:pt idx="486">
                  <c:v>1.0416966101324372</c:v>
                </c:pt>
                <c:pt idx="487">
                  <c:v>1.0416966101331162</c:v>
                </c:pt>
                <c:pt idx="488">
                  <c:v>1.0416966101337708</c:v>
                </c:pt>
                <c:pt idx="489">
                  <c:v>1.0416966101344018</c:v>
                </c:pt>
                <c:pt idx="490">
                  <c:v>1.0416966101350105</c:v>
                </c:pt>
                <c:pt idx="491">
                  <c:v>1.0416966101355971</c:v>
                </c:pt>
                <c:pt idx="492">
                  <c:v>1.0416966101361627</c:v>
                </c:pt>
                <c:pt idx="493">
                  <c:v>1.041696610136708</c:v>
                </c:pt>
                <c:pt idx="494">
                  <c:v>1.0416966101372336</c:v>
                </c:pt>
                <c:pt idx="495">
                  <c:v>1.0416966101377405</c:v>
                </c:pt>
                <c:pt idx="496">
                  <c:v>1.041696610138229</c:v>
                </c:pt>
                <c:pt idx="497">
                  <c:v>1.0416966101387002</c:v>
                </c:pt>
                <c:pt idx="498">
                  <c:v>1.0416966101391543</c:v>
                </c:pt>
                <c:pt idx="499">
                  <c:v>1.0416966101395921</c:v>
                </c:pt>
                <c:pt idx="500">
                  <c:v>1.0416966101400145</c:v>
                </c:pt>
                <c:pt idx="501">
                  <c:v>1.0416966101404215</c:v>
                </c:pt>
                <c:pt idx="502">
                  <c:v>1.0416966101408138</c:v>
                </c:pt>
                <c:pt idx="503">
                  <c:v>1.0416966101411922</c:v>
                </c:pt>
                <c:pt idx="504">
                  <c:v>1.0416966101415568</c:v>
                </c:pt>
                <c:pt idx="505">
                  <c:v>1.0416966101419085</c:v>
                </c:pt>
                <c:pt idx="506">
                  <c:v>1.0416966101422476</c:v>
                </c:pt>
                <c:pt idx="507">
                  <c:v>1.0416966101425744</c:v>
                </c:pt>
                <c:pt idx="508">
                  <c:v>1.0416966101428895</c:v>
                </c:pt>
                <c:pt idx="509">
                  <c:v>1.0416966101431933</c:v>
                </c:pt>
                <c:pt idx="510">
                  <c:v>1.0416966101434861</c:v>
                </c:pt>
                <c:pt idx="511">
                  <c:v>1.0416966101437686</c:v>
                </c:pt>
                <c:pt idx="512">
                  <c:v>1.0416966101440408</c:v>
                </c:pt>
                <c:pt idx="513">
                  <c:v>1.0416966101443033</c:v>
                </c:pt>
                <c:pt idx="514">
                  <c:v>1.0416966101445564</c:v>
                </c:pt>
                <c:pt idx="515">
                  <c:v>1.0416966101448004</c:v>
                </c:pt>
                <c:pt idx="516">
                  <c:v>1.0416966101450356</c:v>
                </c:pt>
                <c:pt idx="517">
                  <c:v>1.0416966101452623</c:v>
                </c:pt>
                <c:pt idx="518">
                  <c:v>1.041696610145481</c:v>
                </c:pt>
                <c:pt idx="519">
                  <c:v>1.0416966101456917</c:v>
                </c:pt>
                <c:pt idx="520">
                  <c:v>1.0416966101458949</c:v>
                </c:pt>
                <c:pt idx="521">
                  <c:v>1.0416966101460909</c:v>
                </c:pt>
                <c:pt idx="522">
                  <c:v>1.0416966101462797</c:v>
                </c:pt>
                <c:pt idx="523">
                  <c:v>1.041696610146462</c:v>
                </c:pt>
                <c:pt idx="524">
                  <c:v>1.0416966101466374</c:v>
                </c:pt>
                <c:pt idx="525">
                  <c:v>1.0416966101468068</c:v>
                </c:pt>
                <c:pt idx="526">
                  <c:v>1.0416966101469698</c:v>
                </c:pt>
                <c:pt idx="527">
                  <c:v>1.0416966101471272</c:v>
                </c:pt>
                <c:pt idx="528">
                  <c:v>1.0416966101472789</c:v>
                </c:pt>
                <c:pt idx="529">
                  <c:v>1.0416966101474252</c:v>
                </c:pt>
                <c:pt idx="530">
                  <c:v>1.0416966101475662</c:v>
                </c:pt>
                <c:pt idx="531">
                  <c:v>1.0416966101477021</c:v>
                </c:pt>
                <c:pt idx="532">
                  <c:v>1.0416966101478331</c:v>
                </c:pt>
                <c:pt idx="533">
                  <c:v>1.0416966101479594</c:v>
                </c:pt>
                <c:pt idx="534">
                  <c:v>1.0416966101480813</c:v>
                </c:pt>
                <c:pt idx="535">
                  <c:v>1.0416966101481988</c:v>
                </c:pt>
                <c:pt idx="536">
                  <c:v>1.0416966101483121</c:v>
                </c:pt>
                <c:pt idx="537">
                  <c:v>1.0416966101484211</c:v>
                </c:pt>
                <c:pt idx="538">
                  <c:v>1.0416966101485263</c:v>
                </c:pt>
                <c:pt idx="539">
                  <c:v>1.0416966101486278</c:v>
                </c:pt>
                <c:pt idx="540">
                  <c:v>1.0416966101487257</c:v>
                </c:pt>
                <c:pt idx="541">
                  <c:v>1.0416966101488199</c:v>
                </c:pt>
                <c:pt idx="542">
                  <c:v>1.0416966101489109</c:v>
                </c:pt>
                <c:pt idx="543">
                  <c:v>1.0416966101489986</c:v>
                </c:pt>
                <c:pt idx="544">
                  <c:v>1.041696610149083</c:v>
                </c:pt>
                <c:pt idx="545">
                  <c:v>1.0416966101491645</c:v>
                </c:pt>
                <c:pt idx="546">
                  <c:v>1.0416966101492431</c:v>
                </c:pt>
                <c:pt idx="547">
                  <c:v>1.0416966101493188</c:v>
                </c:pt>
                <c:pt idx="548">
                  <c:v>1.0416966101493919</c:v>
                </c:pt>
                <c:pt idx="549">
                  <c:v>1.0416966101494622</c:v>
                </c:pt>
                <c:pt idx="550">
                  <c:v>1.0416966101495302</c:v>
                </c:pt>
                <c:pt idx="551">
                  <c:v>1.0416966101495955</c:v>
                </c:pt>
                <c:pt idx="552">
                  <c:v>1.0416966101496585</c:v>
                </c:pt>
                <c:pt idx="553">
                  <c:v>1.0416966101497194</c:v>
                </c:pt>
                <c:pt idx="554">
                  <c:v>1.041696610149778</c:v>
                </c:pt>
                <c:pt idx="555">
                  <c:v>1.0416966101498346</c:v>
                </c:pt>
                <c:pt idx="556">
                  <c:v>1.041696610149889</c:v>
                </c:pt>
                <c:pt idx="557">
                  <c:v>1.0416966101499416</c:v>
                </c:pt>
                <c:pt idx="558">
                  <c:v>1.0416966101499923</c:v>
                </c:pt>
                <c:pt idx="559">
                  <c:v>1.0416966101500411</c:v>
                </c:pt>
                <c:pt idx="560">
                  <c:v>1.0416966101500882</c:v>
                </c:pt>
                <c:pt idx="561">
                  <c:v>1.0416966101501337</c:v>
                </c:pt>
                <c:pt idx="562">
                  <c:v>1.0416966101501774</c:v>
                </c:pt>
                <c:pt idx="563">
                  <c:v>1.0416966101502196</c:v>
                </c:pt>
                <c:pt idx="564">
                  <c:v>1.0416966101502603</c:v>
                </c:pt>
                <c:pt idx="565">
                  <c:v>1.0416966101502996</c:v>
                </c:pt>
                <c:pt idx="566">
                  <c:v>1.0416966101503373</c:v>
                </c:pt>
                <c:pt idx="567">
                  <c:v>1.0416966101503737</c:v>
                </c:pt>
                <c:pt idx="568">
                  <c:v>1.041696610150409</c:v>
                </c:pt>
                <c:pt idx="569">
                  <c:v>1.0416966101504428</c:v>
                </c:pt>
                <c:pt idx="570">
                  <c:v>1.0416966101504754</c:v>
                </c:pt>
                <c:pt idx="571">
                  <c:v>1.041696610150507</c:v>
                </c:pt>
                <c:pt idx="572">
                  <c:v>1.0416966101505374</c:v>
                </c:pt>
                <c:pt idx="573">
                  <c:v>1.0416966101505667</c:v>
                </c:pt>
                <c:pt idx="574">
                  <c:v>1.0416966101505949</c:v>
                </c:pt>
                <c:pt idx="575">
                  <c:v>1.041696610150622</c:v>
                </c:pt>
                <c:pt idx="576">
                  <c:v>1.0416966101506484</c:v>
                </c:pt>
                <c:pt idx="577">
                  <c:v>1.0416966101506735</c:v>
                </c:pt>
                <c:pt idx="578">
                  <c:v>1.0416966101506979</c:v>
                </c:pt>
                <c:pt idx="579">
                  <c:v>1.0416966101507215</c:v>
                </c:pt>
                <c:pt idx="580">
                  <c:v>1.0416966101507441</c:v>
                </c:pt>
                <c:pt idx="581">
                  <c:v>1.0416966101507661</c:v>
                </c:pt>
                <c:pt idx="582">
                  <c:v>1.0416966101507872</c:v>
                </c:pt>
                <c:pt idx="583">
                  <c:v>1.0416966101508074</c:v>
                </c:pt>
                <c:pt idx="584">
                  <c:v>1.0416966101508269</c:v>
                </c:pt>
                <c:pt idx="585">
                  <c:v>1.0416966101508458</c:v>
                </c:pt>
                <c:pt idx="586">
                  <c:v>1.041696610150864</c:v>
                </c:pt>
                <c:pt idx="587">
                  <c:v>1.0416966101508816</c:v>
                </c:pt>
                <c:pt idx="588">
                  <c:v>1.0416966101508984</c:v>
                </c:pt>
                <c:pt idx="589">
                  <c:v>1.0416966101509149</c:v>
                </c:pt>
                <c:pt idx="590">
                  <c:v>1.0416966101509306</c:v>
                </c:pt>
                <c:pt idx="591">
                  <c:v>1.0416966101509457</c:v>
                </c:pt>
                <c:pt idx="592">
                  <c:v>1.0416966101509604</c:v>
                </c:pt>
                <c:pt idx="593">
                  <c:v>1.0416966101509744</c:v>
                </c:pt>
                <c:pt idx="594">
                  <c:v>1.0416966101509881</c:v>
                </c:pt>
                <c:pt idx="595">
                  <c:v>1.0416966101510012</c:v>
                </c:pt>
                <c:pt idx="596">
                  <c:v>1.0416966101510137</c:v>
                </c:pt>
                <c:pt idx="597">
                  <c:v>1.0416966101510259</c:v>
                </c:pt>
                <c:pt idx="598">
                  <c:v>1.0416966101510376</c:v>
                </c:pt>
                <c:pt idx="599">
                  <c:v>1.041696610151049</c:v>
                </c:pt>
                <c:pt idx="600">
                  <c:v>1.0416966101510599</c:v>
                </c:pt>
                <c:pt idx="601">
                  <c:v>1.0416966101510705</c:v>
                </c:pt>
                <c:pt idx="602">
                  <c:v>1.0416966101510805</c:v>
                </c:pt>
                <c:pt idx="603">
                  <c:v>1.0416966101510903</c:v>
                </c:pt>
                <c:pt idx="604">
                  <c:v>1.0416966101510998</c:v>
                </c:pt>
                <c:pt idx="605">
                  <c:v>1.0416966101511089</c:v>
                </c:pt>
                <c:pt idx="606">
                  <c:v>1.0416966101511176</c:v>
                </c:pt>
                <c:pt idx="607">
                  <c:v>1.041696610151126</c:v>
                </c:pt>
                <c:pt idx="608">
                  <c:v>1.0416966101511342</c:v>
                </c:pt>
                <c:pt idx="609">
                  <c:v>1.041696610151142</c:v>
                </c:pt>
                <c:pt idx="610">
                  <c:v>1.0416966101511496</c:v>
                </c:pt>
                <c:pt idx="611">
                  <c:v>1.0416966101511569</c:v>
                </c:pt>
                <c:pt idx="612">
                  <c:v>1.041696610151164</c:v>
                </c:pt>
                <c:pt idx="613">
                  <c:v>1.0416966101511707</c:v>
                </c:pt>
                <c:pt idx="614">
                  <c:v>1.0416966101511773</c:v>
                </c:pt>
                <c:pt idx="615">
                  <c:v>1.0416966101511835</c:v>
                </c:pt>
                <c:pt idx="616">
                  <c:v>1.0416966101511898</c:v>
                </c:pt>
                <c:pt idx="617">
                  <c:v>1.0416966101511955</c:v>
                </c:pt>
                <c:pt idx="618">
                  <c:v>1.0416966101512013</c:v>
                </c:pt>
                <c:pt idx="619">
                  <c:v>1.0416966101512066</c:v>
                </c:pt>
                <c:pt idx="620">
                  <c:v>1.041696610151212</c:v>
                </c:pt>
                <c:pt idx="621">
                  <c:v>1.0416966101512171</c:v>
                </c:pt>
                <c:pt idx="622">
                  <c:v>1.0416966101512217</c:v>
                </c:pt>
                <c:pt idx="623">
                  <c:v>1.0416966101512266</c:v>
                </c:pt>
                <c:pt idx="624">
                  <c:v>1.0416966101512311</c:v>
                </c:pt>
                <c:pt idx="625">
                  <c:v>1.0416966101512355</c:v>
                </c:pt>
                <c:pt idx="626">
                  <c:v>1.0416966101512397</c:v>
                </c:pt>
                <c:pt idx="627">
                  <c:v>1.0416966101512437</c:v>
                </c:pt>
                <c:pt idx="628">
                  <c:v>1.0416966101512477</c:v>
                </c:pt>
                <c:pt idx="629">
                  <c:v>1.0416966101512515</c:v>
                </c:pt>
                <c:pt idx="630">
                  <c:v>1.041696610151255</c:v>
                </c:pt>
                <c:pt idx="631">
                  <c:v>1.0416966101512586</c:v>
                </c:pt>
                <c:pt idx="632">
                  <c:v>1.0416966101512619</c:v>
                </c:pt>
                <c:pt idx="633">
                  <c:v>1.0416966101512652</c:v>
                </c:pt>
                <c:pt idx="634">
                  <c:v>1.0416966101512684</c:v>
                </c:pt>
                <c:pt idx="635">
                  <c:v>1.0416966101512715</c:v>
                </c:pt>
                <c:pt idx="636">
                  <c:v>1.0416966101512743</c:v>
                </c:pt>
                <c:pt idx="637">
                  <c:v>1.0416966101512772</c:v>
                </c:pt>
                <c:pt idx="638">
                  <c:v>1.0416966101512799</c:v>
                </c:pt>
                <c:pt idx="639">
                  <c:v>1.0416966101512826</c:v>
                </c:pt>
                <c:pt idx="640">
                  <c:v>1.041696610151285</c:v>
                </c:pt>
                <c:pt idx="641">
                  <c:v>1.0416966101512874</c:v>
                </c:pt>
                <c:pt idx="642">
                  <c:v>1.0416966101512899</c:v>
                </c:pt>
                <c:pt idx="643">
                  <c:v>1.0416966101512921</c:v>
                </c:pt>
                <c:pt idx="644">
                  <c:v>1.0416966101512943</c:v>
                </c:pt>
                <c:pt idx="645">
                  <c:v>1.0416966101512963</c:v>
                </c:pt>
                <c:pt idx="646">
                  <c:v>1.0416966101512983</c:v>
                </c:pt>
                <c:pt idx="647">
                  <c:v>1.0416966101513003</c:v>
                </c:pt>
                <c:pt idx="648">
                  <c:v>1.0416966101513023</c:v>
                </c:pt>
                <c:pt idx="649">
                  <c:v>1.0416966101513041</c:v>
                </c:pt>
                <c:pt idx="650">
                  <c:v>1.0416966101513059</c:v>
                </c:pt>
                <c:pt idx="651">
                  <c:v>1.0416966101513074</c:v>
                </c:pt>
                <c:pt idx="652">
                  <c:v>1.0416966101513092</c:v>
                </c:pt>
                <c:pt idx="653">
                  <c:v>1.0416966101513108</c:v>
                </c:pt>
                <c:pt idx="654">
                  <c:v>1.0416966101513123</c:v>
                </c:pt>
                <c:pt idx="655">
                  <c:v>1.0416966101513137</c:v>
                </c:pt>
                <c:pt idx="656">
                  <c:v>1.0416966101513152</c:v>
                </c:pt>
                <c:pt idx="657">
                  <c:v>1.0416966101513165</c:v>
                </c:pt>
                <c:pt idx="658">
                  <c:v>1.0416966101513179</c:v>
                </c:pt>
                <c:pt idx="659">
                  <c:v>1.041696610151319</c:v>
                </c:pt>
                <c:pt idx="660">
                  <c:v>1.0416966101513203</c:v>
                </c:pt>
                <c:pt idx="661">
                  <c:v>1.0416966101513214</c:v>
                </c:pt>
                <c:pt idx="662">
                  <c:v>1.0416966101513225</c:v>
                </c:pt>
                <c:pt idx="663">
                  <c:v>1.0416966101513236</c:v>
                </c:pt>
                <c:pt idx="664">
                  <c:v>1.0416966101513248</c:v>
                </c:pt>
                <c:pt idx="665">
                  <c:v>1.0416966101513256</c:v>
                </c:pt>
                <c:pt idx="666">
                  <c:v>1.0416966101513268</c:v>
                </c:pt>
                <c:pt idx="667">
                  <c:v>1.0416966101513276</c:v>
                </c:pt>
                <c:pt idx="668">
                  <c:v>1.0416966101513285</c:v>
                </c:pt>
                <c:pt idx="669">
                  <c:v>1.0416966101513294</c:v>
                </c:pt>
                <c:pt idx="670">
                  <c:v>1.0416966101513303</c:v>
                </c:pt>
                <c:pt idx="671">
                  <c:v>1.0416966101513312</c:v>
                </c:pt>
                <c:pt idx="672">
                  <c:v>1.0416966101513319</c:v>
                </c:pt>
                <c:pt idx="673">
                  <c:v>1.0416966101513325</c:v>
                </c:pt>
                <c:pt idx="674">
                  <c:v>1.0416966101513334</c:v>
                </c:pt>
                <c:pt idx="675">
                  <c:v>1.0416966101513341</c:v>
                </c:pt>
                <c:pt idx="676">
                  <c:v>1.0416966101513347</c:v>
                </c:pt>
                <c:pt idx="677">
                  <c:v>1.0416966101513354</c:v>
                </c:pt>
                <c:pt idx="678">
                  <c:v>1.0416966101513361</c:v>
                </c:pt>
                <c:pt idx="679">
                  <c:v>1.0416966101513367</c:v>
                </c:pt>
                <c:pt idx="680">
                  <c:v>1.0416966101513372</c:v>
                </c:pt>
                <c:pt idx="681">
                  <c:v>1.0416966101513379</c:v>
                </c:pt>
                <c:pt idx="682">
                  <c:v>1.0416966101513383</c:v>
                </c:pt>
                <c:pt idx="683">
                  <c:v>1.0416966101513387</c:v>
                </c:pt>
                <c:pt idx="684">
                  <c:v>1.0416966101513394</c:v>
                </c:pt>
                <c:pt idx="685">
                  <c:v>1.0416966101513399</c:v>
                </c:pt>
                <c:pt idx="686">
                  <c:v>1.0416966101513403</c:v>
                </c:pt>
                <c:pt idx="687">
                  <c:v>1.0416966101513407</c:v>
                </c:pt>
                <c:pt idx="688">
                  <c:v>1.0416966101513412</c:v>
                </c:pt>
                <c:pt idx="689">
                  <c:v>1.0416966101513416</c:v>
                </c:pt>
                <c:pt idx="690">
                  <c:v>1.0416966101513421</c:v>
                </c:pt>
                <c:pt idx="691">
                  <c:v>1.0416966101513425</c:v>
                </c:pt>
                <c:pt idx="692">
                  <c:v>1.0416966101513427</c:v>
                </c:pt>
                <c:pt idx="693">
                  <c:v>1.0416966101513432</c:v>
                </c:pt>
                <c:pt idx="694">
                  <c:v>1.0416966101513436</c:v>
                </c:pt>
                <c:pt idx="695">
                  <c:v>1.0416966101513438</c:v>
                </c:pt>
                <c:pt idx="696">
                  <c:v>1.0416966101513443</c:v>
                </c:pt>
                <c:pt idx="697">
                  <c:v>1.0416966101513445</c:v>
                </c:pt>
                <c:pt idx="698">
                  <c:v>1.0416966101513447</c:v>
                </c:pt>
                <c:pt idx="699">
                  <c:v>1.0416966101513452</c:v>
                </c:pt>
                <c:pt idx="700">
                  <c:v>1.0416966101513454</c:v>
                </c:pt>
                <c:pt idx="701">
                  <c:v>1.0416966101513456</c:v>
                </c:pt>
                <c:pt idx="702">
                  <c:v>1.0416966101513458</c:v>
                </c:pt>
                <c:pt idx="703">
                  <c:v>1.0416966101513461</c:v>
                </c:pt>
                <c:pt idx="704">
                  <c:v>1.0416966101513465</c:v>
                </c:pt>
                <c:pt idx="705">
                  <c:v>1.0416966101513467</c:v>
                </c:pt>
                <c:pt idx="706">
                  <c:v>1.041696610151347</c:v>
                </c:pt>
                <c:pt idx="707">
                  <c:v>1.0416966101513472</c:v>
                </c:pt>
                <c:pt idx="708">
                  <c:v>1.0416966101513474</c:v>
                </c:pt>
                <c:pt idx="709">
                  <c:v>1.0416966101513474</c:v>
                </c:pt>
                <c:pt idx="710">
                  <c:v>1.0416966101513476</c:v>
                </c:pt>
                <c:pt idx="711">
                  <c:v>1.0416966101513478</c:v>
                </c:pt>
                <c:pt idx="712">
                  <c:v>1.0416966101513481</c:v>
                </c:pt>
                <c:pt idx="713">
                  <c:v>1.0416966101513483</c:v>
                </c:pt>
                <c:pt idx="714">
                  <c:v>1.0416966101513485</c:v>
                </c:pt>
                <c:pt idx="715">
                  <c:v>1.0416966101513485</c:v>
                </c:pt>
                <c:pt idx="716">
                  <c:v>1.0416966101513487</c:v>
                </c:pt>
                <c:pt idx="717">
                  <c:v>1.041696610151349</c:v>
                </c:pt>
                <c:pt idx="718">
                  <c:v>1.041696610151349</c:v>
                </c:pt>
                <c:pt idx="719">
                  <c:v>1.0416966101513492</c:v>
                </c:pt>
                <c:pt idx="720">
                  <c:v>1.0416966101513494</c:v>
                </c:pt>
                <c:pt idx="721">
                  <c:v>1.0416966101513494</c:v>
                </c:pt>
                <c:pt idx="722">
                  <c:v>1.0416966101513496</c:v>
                </c:pt>
                <c:pt idx="723">
                  <c:v>1.0416966101513496</c:v>
                </c:pt>
                <c:pt idx="724">
                  <c:v>1.0416966101513498</c:v>
                </c:pt>
                <c:pt idx="725">
                  <c:v>1.0416966101513498</c:v>
                </c:pt>
                <c:pt idx="726">
                  <c:v>1.0416966101513501</c:v>
                </c:pt>
                <c:pt idx="727">
                  <c:v>1.0416966101513501</c:v>
                </c:pt>
                <c:pt idx="728">
                  <c:v>1.0416966101513503</c:v>
                </c:pt>
                <c:pt idx="729">
                  <c:v>1.0416966101513503</c:v>
                </c:pt>
                <c:pt idx="730">
                  <c:v>1.0416966101513505</c:v>
                </c:pt>
                <c:pt idx="731">
                  <c:v>1.0416966101513505</c:v>
                </c:pt>
                <c:pt idx="732">
                  <c:v>1.0416966101513505</c:v>
                </c:pt>
                <c:pt idx="733">
                  <c:v>1.0416966101513507</c:v>
                </c:pt>
                <c:pt idx="734">
                  <c:v>1.0416966101513507</c:v>
                </c:pt>
                <c:pt idx="735">
                  <c:v>1.041696610151351</c:v>
                </c:pt>
                <c:pt idx="736">
                  <c:v>1.041696610151351</c:v>
                </c:pt>
                <c:pt idx="737">
                  <c:v>1.041696610151351</c:v>
                </c:pt>
                <c:pt idx="738">
                  <c:v>1.041696610151351</c:v>
                </c:pt>
                <c:pt idx="739">
                  <c:v>1.0416966101513512</c:v>
                </c:pt>
                <c:pt idx="740">
                  <c:v>1.0416966101513512</c:v>
                </c:pt>
                <c:pt idx="741">
                  <c:v>1.0416966101513512</c:v>
                </c:pt>
                <c:pt idx="742">
                  <c:v>1.0416966101513514</c:v>
                </c:pt>
                <c:pt idx="743">
                  <c:v>1.0416966101513514</c:v>
                </c:pt>
                <c:pt idx="744">
                  <c:v>1.0416966101513514</c:v>
                </c:pt>
                <c:pt idx="745">
                  <c:v>1.0416966101513514</c:v>
                </c:pt>
                <c:pt idx="746">
                  <c:v>1.0416966101513516</c:v>
                </c:pt>
                <c:pt idx="747">
                  <c:v>1.0416966101513516</c:v>
                </c:pt>
                <c:pt idx="748">
                  <c:v>1.0416966101513516</c:v>
                </c:pt>
                <c:pt idx="749">
                  <c:v>1.0416966101513516</c:v>
                </c:pt>
                <c:pt idx="750">
                  <c:v>1.0416966101513518</c:v>
                </c:pt>
                <c:pt idx="751">
                  <c:v>1.0416966101513518</c:v>
                </c:pt>
                <c:pt idx="752">
                  <c:v>1.0416966101513518</c:v>
                </c:pt>
                <c:pt idx="753">
                  <c:v>1.0416966101513518</c:v>
                </c:pt>
                <c:pt idx="754">
                  <c:v>1.0416966101513518</c:v>
                </c:pt>
                <c:pt idx="755">
                  <c:v>1.0416966101513518</c:v>
                </c:pt>
                <c:pt idx="756">
                  <c:v>1.0416966101513521</c:v>
                </c:pt>
                <c:pt idx="757">
                  <c:v>1.0416966101513521</c:v>
                </c:pt>
                <c:pt idx="758">
                  <c:v>1.0416966101513521</c:v>
                </c:pt>
                <c:pt idx="759">
                  <c:v>1.0416966101513521</c:v>
                </c:pt>
                <c:pt idx="760">
                  <c:v>1.0416966101513521</c:v>
                </c:pt>
                <c:pt idx="761">
                  <c:v>1.0416966101513521</c:v>
                </c:pt>
                <c:pt idx="762">
                  <c:v>1.0416966101513521</c:v>
                </c:pt>
                <c:pt idx="763">
                  <c:v>1.0416966101513523</c:v>
                </c:pt>
                <c:pt idx="764">
                  <c:v>1.0416966101513523</c:v>
                </c:pt>
                <c:pt idx="765">
                  <c:v>1.0416966101513523</c:v>
                </c:pt>
                <c:pt idx="766">
                  <c:v>1.0416966101513523</c:v>
                </c:pt>
                <c:pt idx="767">
                  <c:v>1.0416966101513523</c:v>
                </c:pt>
                <c:pt idx="768">
                  <c:v>1.0416966101513523</c:v>
                </c:pt>
                <c:pt idx="769">
                  <c:v>1.0416966101513523</c:v>
                </c:pt>
                <c:pt idx="770">
                  <c:v>1.0416966101513523</c:v>
                </c:pt>
                <c:pt idx="771">
                  <c:v>1.0416966101513523</c:v>
                </c:pt>
                <c:pt idx="772">
                  <c:v>1.0416966101513525</c:v>
                </c:pt>
                <c:pt idx="773">
                  <c:v>1.0416966101513525</c:v>
                </c:pt>
                <c:pt idx="774">
                  <c:v>1.0416966101513525</c:v>
                </c:pt>
                <c:pt idx="775">
                  <c:v>1.0416966101513525</c:v>
                </c:pt>
                <c:pt idx="776">
                  <c:v>1.0416966101513525</c:v>
                </c:pt>
                <c:pt idx="777">
                  <c:v>1.0416966101513525</c:v>
                </c:pt>
                <c:pt idx="778">
                  <c:v>1.0416966101513525</c:v>
                </c:pt>
                <c:pt idx="779">
                  <c:v>1.0416966101513525</c:v>
                </c:pt>
                <c:pt idx="780">
                  <c:v>1.0416966101513525</c:v>
                </c:pt>
                <c:pt idx="781">
                  <c:v>1.0416966101513525</c:v>
                </c:pt>
                <c:pt idx="782">
                  <c:v>1.0416966101513525</c:v>
                </c:pt>
                <c:pt idx="783">
                  <c:v>1.0416966101513525</c:v>
                </c:pt>
                <c:pt idx="784">
                  <c:v>1.0416966101513525</c:v>
                </c:pt>
                <c:pt idx="785">
                  <c:v>1.0416966101513525</c:v>
                </c:pt>
                <c:pt idx="786">
                  <c:v>1.0416966101513527</c:v>
                </c:pt>
                <c:pt idx="787">
                  <c:v>1.0416966101513527</c:v>
                </c:pt>
                <c:pt idx="788">
                  <c:v>1.0416966101513527</c:v>
                </c:pt>
                <c:pt idx="789">
                  <c:v>1.0416966101513527</c:v>
                </c:pt>
                <c:pt idx="790">
                  <c:v>1.0416966101513527</c:v>
                </c:pt>
                <c:pt idx="791">
                  <c:v>1.0416966101513527</c:v>
                </c:pt>
                <c:pt idx="792">
                  <c:v>1.0416966101513527</c:v>
                </c:pt>
                <c:pt idx="793">
                  <c:v>1.0416966101513527</c:v>
                </c:pt>
                <c:pt idx="794">
                  <c:v>1.0416966101513527</c:v>
                </c:pt>
                <c:pt idx="795">
                  <c:v>1.0416966101513527</c:v>
                </c:pt>
                <c:pt idx="796">
                  <c:v>1.0416966101513527</c:v>
                </c:pt>
                <c:pt idx="797">
                  <c:v>1.0416966101513527</c:v>
                </c:pt>
                <c:pt idx="798">
                  <c:v>1.0416966101513527</c:v>
                </c:pt>
                <c:pt idx="799">
                  <c:v>1.0416966101513527</c:v>
                </c:pt>
                <c:pt idx="800">
                  <c:v>1.0416966101513527</c:v>
                </c:pt>
                <c:pt idx="801">
                  <c:v>1.0416966101513527</c:v>
                </c:pt>
                <c:pt idx="802">
                  <c:v>1.0416966101513527</c:v>
                </c:pt>
                <c:pt idx="803">
                  <c:v>1.0416966101513527</c:v>
                </c:pt>
                <c:pt idx="804">
                  <c:v>1.0416966101513527</c:v>
                </c:pt>
                <c:pt idx="805">
                  <c:v>1.0416966101513527</c:v>
                </c:pt>
                <c:pt idx="806">
                  <c:v>1.0416966101513527</c:v>
                </c:pt>
                <c:pt idx="807">
                  <c:v>1.0416966101513527</c:v>
                </c:pt>
                <c:pt idx="808">
                  <c:v>1.0416966101513527</c:v>
                </c:pt>
                <c:pt idx="809">
                  <c:v>1.0416966101513527</c:v>
                </c:pt>
                <c:pt idx="810">
                  <c:v>1.0416966101513527</c:v>
                </c:pt>
                <c:pt idx="811">
                  <c:v>1.0416966101513527</c:v>
                </c:pt>
                <c:pt idx="812">
                  <c:v>1.0416966101513527</c:v>
                </c:pt>
                <c:pt idx="813">
                  <c:v>1.0416966101513527</c:v>
                </c:pt>
                <c:pt idx="814">
                  <c:v>1.0416966101513527</c:v>
                </c:pt>
                <c:pt idx="815">
                  <c:v>1.0416966101513527</c:v>
                </c:pt>
                <c:pt idx="816">
                  <c:v>1.041696610151353</c:v>
                </c:pt>
                <c:pt idx="817">
                  <c:v>1.041696610151353</c:v>
                </c:pt>
                <c:pt idx="818">
                  <c:v>1.041696610151353</c:v>
                </c:pt>
                <c:pt idx="819">
                  <c:v>1.041696610151353</c:v>
                </c:pt>
                <c:pt idx="820">
                  <c:v>1.041696610151353</c:v>
                </c:pt>
                <c:pt idx="821">
                  <c:v>1.041696610151353</c:v>
                </c:pt>
                <c:pt idx="822">
                  <c:v>1.041696610151353</c:v>
                </c:pt>
                <c:pt idx="823">
                  <c:v>1.041696610151353</c:v>
                </c:pt>
                <c:pt idx="824">
                  <c:v>1.041696610151353</c:v>
                </c:pt>
                <c:pt idx="825">
                  <c:v>1.041696610151353</c:v>
                </c:pt>
                <c:pt idx="826">
                  <c:v>1.041696610151353</c:v>
                </c:pt>
                <c:pt idx="827">
                  <c:v>1.041696610151353</c:v>
                </c:pt>
                <c:pt idx="828">
                  <c:v>1.041696610151353</c:v>
                </c:pt>
                <c:pt idx="829">
                  <c:v>1.041696610151353</c:v>
                </c:pt>
                <c:pt idx="830">
                  <c:v>1.041696610151353</c:v>
                </c:pt>
                <c:pt idx="831">
                  <c:v>1.041696610151353</c:v>
                </c:pt>
                <c:pt idx="832">
                  <c:v>1.041696610151353</c:v>
                </c:pt>
                <c:pt idx="833">
                  <c:v>1.041696610151353</c:v>
                </c:pt>
                <c:pt idx="834">
                  <c:v>1.041696610151353</c:v>
                </c:pt>
                <c:pt idx="835">
                  <c:v>1.041696610151353</c:v>
                </c:pt>
                <c:pt idx="836">
                  <c:v>1.041696610151353</c:v>
                </c:pt>
                <c:pt idx="837">
                  <c:v>1.041696610151353</c:v>
                </c:pt>
                <c:pt idx="838">
                  <c:v>1.041696610151353</c:v>
                </c:pt>
                <c:pt idx="839">
                  <c:v>1.041696610151353</c:v>
                </c:pt>
                <c:pt idx="840">
                  <c:v>1.041696610151353</c:v>
                </c:pt>
                <c:pt idx="841">
                  <c:v>1.041696610151353</c:v>
                </c:pt>
                <c:pt idx="842">
                  <c:v>1.041696610151353</c:v>
                </c:pt>
                <c:pt idx="843">
                  <c:v>1.041696610151353</c:v>
                </c:pt>
                <c:pt idx="844">
                  <c:v>1.041696610151353</c:v>
                </c:pt>
                <c:pt idx="845">
                  <c:v>1.041696610151353</c:v>
                </c:pt>
                <c:pt idx="846">
                  <c:v>1.041696610151353</c:v>
                </c:pt>
                <c:pt idx="847">
                  <c:v>1.041696610151353</c:v>
                </c:pt>
                <c:pt idx="848">
                  <c:v>1.041696610151353</c:v>
                </c:pt>
                <c:pt idx="849">
                  <c:v>1.041696610151353</c:v>
                </c:pt>
                <c:pt idx="850">
                  <c:v>1.041696610151353</c:v>
                </c:pt>
                <c:pt idx="851">
                  <c:v>1.041696610151353</c:v>
                </c:pt>
                <c:pt idx="852">
                  <c:v>1.041696610151353</c:v>
                </c:pt>
                <c:pt idx="853">
                  <c:v>1.041696610151353</c:v>
                </c:pt>
                <c:pt idx="854">
                  <c:v>1.041696610151353</c:v>
                </c:pt>
                <c:pt idx="855">
                  <c:v>1.041696610151353</c:v>
                </c:pt>
                <c:pt idx="856">
                  <c:v>1.041696610151353</c:v>
                </c:pt>
                <c:pt idx="857">
                  <c:v>1.041696610151353</c:v>
                </c:pt>
                <c:pt idx="858">
                  <c:v>1.041696610151353</c:v>
                </c:pt>
                <c:pt idx="859">
                  <c:v>1.041696610151353</c:v>
                </c:pt>
                <c:pt idx="860">
                  <c:v>1.041696610151353</c:v>
                </c:pt>
                <c:pt idx="861">
                  <c:v>1.041696610151353</c:v>
                </c:pt>
                <c:pt idx="862">
                  <c:v>1.041696610151353</c:v>
                </c:pt>
                <c:pt idx="863">
                  <c:v>1.041696610151353</c:v>
                </c:pt>
                <c:pt idx="864">
                  <c:v>1.041696610151353</c:v>
                </c:pt>
                <c:pt idx="865">
                  <c:v>1.041696610151353</c:v>
                </c:pt>
                <c:pt idx="866">
                  <c:v>1.041696610151353</c:v>
                </c:pt>
                <c:pt idx="867">
                  <c:v>1.041696610151353</c:v>
                </c:pt>
                <c:pt idx="868">
                  <c:v>1.041696610151353</c:v>
                </c:pt>
                <c:pt idx="869">
                  <c:v>1.041696610151353</c:v>
                </c:pt>
                <c:pt idx="870">
                  <c:v>1.041696610151353</c:v>
                </c:pt>
                <c:pt idx="871">
                  <c:v>1.041696610151353</c:v>
                </c:pt>
                <c:pt idx="872">
                  <c:v>1.041696610151353</c:v>
                </c:pt>
                <c:pt idx="873">
                  <c:v>1.041696610151353</c:v>
                </c:pt>
                <c:pt idx="874">
                  <c:v>1.041696610151353</c:v>
                </c:pt>
                <c:pt idx="875">
                  <c:v>1.041696610151353</c:v>
                </c:pt>
                <c:pt idx="876">
                  <c:v>1.041696610151353</c:v>
                </c:pt>
                <c:pt idx="877">
                  <c:v>1.041696610151353</c:v>
                </c:pt>
                <c:pt idx="878">
                  <c:v>1.041696610151353</c:v>
                </c:pt>
                <c:pt idx="879">
                  <c:v>1.041696610151353</c:v>
                </c:pt>
                <c:pt idx="880">
                  <c:v>1.041696610151353</c:v>
                </c:pt>
                <c:pt idx="881">
                  <c:v>1.041696610151353</c:v>
                </c:pt>
                <c:pt idx="882">
                  <c:v>1.041696610151353</c:v>
                </c:pt>
                <c:pt idx="883">
                  <c:v>1.041696610151353</c:v>
                </c:pt>
                <c:pt idx="884">
                  <c:v>1.041696610151353</c:v>
                </c:pt>
                <c:pt idx="885">
                  <c:v>1.041696610151353</c:v>
                </c:pt>
                <c:pt idx="886">
                  <c:v>1.041696610151353</c:v>
                </c:pt>
                <c:pt idx="887">
                  <c:v>1.041696610151353</c:v>
                </c:pt>
                <c:pt idx="888">
                  <c:v>1.041696610151353</c:v>
                </c:pt>
                <c:pt idx="889">
                  <c:v>1.041696610151353</c:v>
                </c:pt>
                <c:pt idx="890">
                  <c:v>1.041696610151353</c:v>
                </c:pt>
                <c:pt idx="891">
                  <c:v>1.041696610151353</c:v>
                </c:pt>
                <c:pt idx="892">
                  <c:v>1.041696610151353</c:v>
                </c:pt>
                <c:pt idx="893">
                  <c:v>1.041696610151353</c:v>
                </c:pt>
                <c:pt idx="894">
                  <c:v>1.041696610151353</c:v>
                </c:pt>
                <c:pt idx="895">
                  <c:v>1.041696610151353</c:v>
                </c:pt>
                <c:pt idx="896">
                  <c:v>1.041696610151353</c:v>
                </c:pt>
                <c:pt idx="897">
                  <c:v>1.041696610151353</c:v>
                </c:pt>
                <c:pt idx="898">
                  <c:v>1.041696610151353</c:v>
                </c:pt>
                <c:pt idx="899">
                  <c:v>1.041696610151353</c:v>
                </c:pt>
                <c:pt idx="900">
                  <c:v>1.041696610151353</c:v>
                </c:pt>
                <c:pt idx="901">
                  <c:v>1.041696610151353</c:v>
                </c:pt>
                <c:pt idx="902">
                  <c:v>1.041696610151353</c:v>
                </c:pt>
                <c:pt idx="903">
                  <c:v>1.041696610151353</c:v>
                </c:pt>
                <c:pt idx="904">
                  <c:v>1.041696610151353</c:v>
                </c:pt>
                <c:pt idx="905">
                  <c:v>1.041696610151353</c:v>
                </c:pt>
                <c:pt idx="906">
                  <c:v>1.041696610151353</c:v>
                </c:pt>
                <c:pt idx="907">
                  <c:v>1.041696610151353</c:v>
                </c:pt>
                <c:pt idx="908">
                  <c:v>1.041696610151353</c:v>
                </c:pt>
                <c:pt idx="909">
                  <c:v>1.041696610151353</c:v>
                </c:pt>
                <c:pt idx="910">
                  <c:v>1.041696610151353</c:v>
                </c:pt>
                <c:pt idx="911">
                  <c:v>1.041696610151353</c:v>
                </c:pt>
                <c:pt idx="912">
                  <c:v>1.041696610151353</c:v>
                </c:pt>
                <c:pt idx="913">
                  <c:v>1.041696610151353</c:v>
                </c:pt>
                <c:pt idx="914">
                  <c:v>1.041696610151353</c:v>
                </c:pt>
                <c:pt idx="915">
                  <c:v>1.041696610151353</c:v>
                </c:pt>
                <c:pt idx="916">
                  <c:v>1.041696610151353</c:v>
                </c:pt>
                <c:pt idx="917">
                  <c:v>1.041696610151353</c:v>
                </c:pt>
                <c:pt idx="918">
                  <c:v>1.041696610151353</c:v>
                </c:pt>
                <c:pt idx="919">
                  <c:v>1.041696610151353</c:v>
                </c:pt>
                <c:pt idx="920">
                  <c:v>1.041696610151353</c:v>
                </c:pt>
                <c:pt idx="921">
                  <c:v>1.041696610151353</c:v>
                </c:pt>
                <c:pt idx="922">
                  <c:v>1.041696610151353</c:v>
                </c:pt>
                <c:pt idx="923">
                  <c:v>1.041696610151353</c:v>
                </c:pt>
                <c:pt idx="924">
                  <c:v>1.041696610151353</c:v>
                </c:pt>
                <c:pt idx="925">
                  <c:v>1.041696610151353</c:v>
                </c:pt>
                <c:pt idx="926">
                  <c:v>1.041696610151353</c:v>
                </c:pt>
                <c:pt idx="927">
                  <c:v>1.041696610151353</c:v>
                </c:pt>
                <c:pt idx="928">
                  <c:v>1.041696610151353</c:v>
                </c:pt>
                <c:pt idx="929">
                  <c:v>1.041696610151353</c:v>
                </c:pt>
                <c:pt idx="930">
                  <c:v>1.041696610151353</c:v>
                </c:pt>
                <c:pt idx="931">
                  <c:v>1.041696610151353</c:v>
                </c:pt>
                <c:pt idx="932">
                  <c:v>1.041696610151353</c:v>
                </c:pt>
                <c:pt idx="933">
                  <c:v>1.041696610151353</c:v>
                </c:pt>
                <c:pt idx="934">
                  <c:v>1.041696610151353</c:v>
                </c:pt>
                <c:pt idx="935">
                  <c:v>1.041696610151353</c:v>
                </c:pt>
                <c:pt idx="936">
                  <c:v>1.041696610151353</c:v>
                </c:pt>
                <c:pt idx="937">
                  <c:v>1.041696610151353</c:v>
                </c:pt>
                <c:pt idx="938">
                  <c:v>1.041696610151353</c:v>
                </c:pt>
                <c:pt idx="939">
                  <c:v>1.041696610151353</c:v>
                </c:pt>
                <c:pt idx="940">
                  <c:v>1.041696610151353</c:v>
                </c:pt>
                <c:pt idx="941">
                  <c:v>1.041696610151353</c:v>
                </c:pt>
                <c:pt idx="942">
                  <c:v>1.041696610151353</c:v>
                </c:pt>
                <c:pt idx="943">
                  <c:v>1.041696610151353</c:v>
                </c:pt>
                <c:pt idx="944">
                  <c:v>1.041696610151353</c:v>
                </c:pt>
                <c:pt idx="945">
                  <c:v>1.041696610151353</c:v>
                </c:pt>
                <c:pt idx="946">
                  <c:v>1.041696610151353</c:v>
                </c:pt>
                <c:pt idx="947">
                  <c:v>1.041696610151353</c:v>
                </c:pt>
                <c:pt idx="948">
                  <c:v>1.041696610151353</c:v>
                </c:pt>
                <c:pt idx="949">
                  <c:v>1.041696610151353</c:v>
                </c:pt>
                <c:pt idx="950">
                  <c:v>1.041696610151353</c:v>
                </c:pt>
                <c:pt idx="951">
                  <c:v>1.041696610151353</c:v>
                </c:pt>
                <c:pt idx="952">
                  <c:v>1.041696610151353</c:v>
                </c:pt>
                <c:pt idx="953">
                  <c:v>1.041696610151353</c:v>
                </c:pt>
                <c:pt idx="954">
                  <c:v>1.041696610151353</c:v>
                </c:pt>
                <c:pt idx="955">
                  <c:v>1.041696610151353</c:v>
                </c:pt>
                <c:pt idx="956">
                  <c:v>1.041696610151353</c:v>
                </c:pt>
                <c:pt idx="957">
                  <c:v>1.041696610151353</c:v>
                </c:pt>
                <c:pt idx="958">
                  <c:v>1.041696610151353</c:v>
                </c:pt>
                <c:pt idx="959">
                  <c:v>1.041696610151353</c:v>
                </c:pt>
                <c:pt idx="960">
                  <c:v>1.041696610151353</c:v>
                </c:pt>
                <c:pt idx="961">
                  <c:v>1.041696610151353</c:v>
                </c:pt>
                <c:pt idx="962">
                  <c:v>1.041696610151353</c:v>
                </c:pt>
                <c:pt idx="963">
                  <c:v>1.041696610151353</c:v>
                </c:pt>
                <c:pt idx="964">
                  <c:v>1.041696610151353</c:v>
                </c:pt>
                <c:pt idx="965">
                  <c:v>1.041696610151353</c:v>
                </c:pt>
                <c:pt idx="966">
                  <c:v>1.041696610151353</c:v>
                </c:pt>
                <c:pt idx="967">
                  <c:v>1.041696610151353</c:v>
                </c:pt>
                <c:pt idx="968">
                  <c:v>1.041696610151353</c:v>
                </c:pt>
                <c:pt idx="969">
                  <c:v>1.041696610151353</c:v>
                </c:pt>
                <c:pt idx="970">
                  <c:v>1.041696610151353</c:v>
                </c:pt>
                <c:pt idx="971">
                  <c:v>1.041696610151353</c:v>
                </c:pt>
                <c:pt idx="972">
                  <c:v>1.041696610151353</c:v>
                </c:pt>
                <c:pt idx="973">
                  <c:v>1.041696610151353</c:v>
                </c:pt>
                <c:pt idx="974">
                  <c:v>1.041696610151353</c:v>
                </c:pt>
                <c:pt idx="975">
                  <c:v>1.041696610151353</c:v>
                </c:pt>
                <c:pt idx="976">
                  <c:v>1.041696610151353</c:v>
                </c:pt>
                <c:pt idx="977">
                  <c:v>1.041696610151353</c:v>
                </c:pt>
                <c:pt idx="978">
                  <c:v>1.041696610151353</c:v>
                </c:pt>
                <c:pt idx="979">
                  <c:v>1.041696610151353</c:v>
                </c:pt>
                <c:pt idx="980">
                  <c:v>1.041696610151353</c:v>
                </c:pt>
                <c:pt idx="981">
                  <c:v>1.041696610151353</c:v>
                </c:pt>
                <c:pt idx="982">
                  <c:v>1.041696610151353</c:v>
                </c:pt>
                <c:pt idx="983">
                  <c:v>1.041696610151353</c:v>
                </c:pt>
                <c:pt idx="984">
                  <c:v>1.041696610151353</c:v>
                </c:pt>
                <c:pt idx="985">
                  <c:v>1.041696610151353</c:v>
                </c:pt>
                <c:pt idx="986">
                  <c:v>1.041696610151353</c:v>
                </c:pt>
                <c:pt idx="987">
                  <c:v>1.041696610151353</c:v>
                </c:pt>
                <c:pt idx="988">
                  <c:v>1.041696610151353</c:v>
                </c:pt>
                <c:pt idx="989">
                  <c:v>1.041696610151353</c:v>
                </c:pt>
                <c:pt idx="990">
                  <c:v>1.041696610151353</c:v>
                </c:pt>
                <c:pt idx="991">
                  <c:v>1.041696610151353</c:v>
                </c:pt>
                <c:pt idx="992">
                  <c:v>1.041696610151353</c:v>
                </c:pt>
                <c:pt idx="993">
                  <c:v>1.041696610151353</c:v>
                </c:pt>
                <c:pt idx="994">
                  <c:v>1.041696610151353</c:v>
                </c:pt>
                <c:pt idx="995">
                  <c:v>1.041696610151353</c:v>
                </c:pt>
                <c:pt idx="996">
                  <c:v>1.041696610151353</c:v>
                </c:pt>
                <c:pt idx="997">
                  <c:v>1.041696610151353</c:v>
                </c:pt>
                <c:pt idx="998">
                  <c:v>1.041696610151353</c:v>
                </c:pt>
              </c:numCache>
            </c:numRef>
          </c:yVal>
          <c:smooth val="0"/>
        </c:ser>
        <c:ser>
          <c:idx val="5"/>
          <c:order val="2"/>
          <c:tx>
            <c:v>Total Inventory</c:v>
          </c:tx>
          <c:spPr>
            <a:ln w="63500"/>
          </c:spPr>
          <c:marker>
            <c:symbol val="none"/>
          </c:marker>
          <c:xVal>
            <c:numRef>
              <c:f>'tritium breeding'!$AW$5:$AW$1003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8.8000000000000106E-2</c:v>
                </c:pt>
                <c:pt idx="88">
                  <c:v>8.9000000000000107E-2</c:v>
                </c:pt>
                <c:pt idx="89">
                  <c:v>9.0000000000000094E-2</c:v>
                </c:pt>
                <c:pt idx="90">
                  <c:v>9.1000000000000095E-2</c:v>
                </c:pt>
                <c:pt idx="91">
                  <c:v>9.2000000000000096E-2</c:v>
                </c:pt>
                <c:pt idx="92">
                  <c:v>9.3000000000000096E-2</c:v>
                </c:pt>
                <c:pt idx="93">
                  <c:v>9.4000000000000097E-2</c:v>
                </c:pt>
                <c:pt idx="94">
                  <c:v>9.5000000000000098E-2</c:v>
                </c:pt>
                <c:pt idx="95">
                  <c:v>9.6000000000000099E-2</c:v>
                </c:pt>
                <c:pt idx="96">
                  <c:v>9.70000000000001E-2</c:v>
                </c:pt>
                <c:pt idx="97">
                  <c:v>9.8000000000000101E-2</c:v>
                </c:pt>
                <c:pt idx="98">
                  <c:v>9.9000000000000102E-2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0.59400000000000097</c:v>
                </c:pt>
                <c:pt idx="594">
                  <c:v>0.59500000000000097</c:v>
                </c:pt>
                <c:pt idx="595">
                  <c:v>0.59600000000000097</c:v>
                </c:pt>
                <c:pt idx="596">
                  <c:v>0.59700000000000097</c:v>
                </c:pt>
                <c:pt idx="597">
                  <c:v>0.59800000000000098</c:v>
                </c:pt>
                <c:pt idx="598">
                  <c:v>0.59900000000000098</c:v>
                </c:pt>
                <c:pt idx="599">
                  <c:v>0.60000000000000098</c:v>
                </c:pt>
                <c:pt idx="600">
                  <c:v>0.60100000000000098</c:v>
                </c:pt>
                <c:pt idx="601">
                  <c:v>0.60200000000000098</c:v>
                </c:pt>
                <c:pt idx="602">
                  <c:v>0.60300000000000098</c:v>
                </c:pt>
                <c:pt idx="603">
                  <c:v>0.60400000000000098</c:v>
                </c:pt>
                <c:pt idx="604">
                  <c:v>0.60500000000000098</c:v>
                </c:pt>
                <c:pt idx="605">
                  <c:v>0.60600000000000098</c:v>
                </c:pt>
                <c:pt idx="606">
                  <c:v>0.60700000000000098</c:v>
                </c:pt>
                <c:pt idx="607">
                  <c:v>0.60800000000000098</c:v>
                </c:pt>
                <c:pt idx="608">
                  <c:v>0.60900000000000098</c:v>
                </c:pt>
                <c:pt idx="609">
                  <c:v>0.61000000000000099</c:v>
                </c:pt>
                <c:pt idx="610">
                  <c:v>0.61100000000000099</c:v>
                </c:pt>
                <c:pt idx="611">
                  <c:v>0.61200000000000099</c:v>
                </c:pt>
                <c:pt idx="612">
                  <c:v>0.61300000000000099</c:v>
                </c:pt>
                <c:pt idx="613">
                  <c:v>0.61400000000000099</c:v>
                </c:pt>
                <c:pt idx="614">
                  <c:v>0.61500000000000099</c:v>
                </c:pt>
                <c:pt idx="615">
                  <c:v>0.61600000000000099</c:v>
                </c:pt>
                <c:pt idx="616">
                  <c:v>0.61700000000000099</c:v>
                </c:pt>
                <c:pt idx="617">
                  <c:v>0.61800000000000099</c:v>
                </c:pt>
                <c:pt idx="618">
                  <c:v>0.61900000000000099</c:v>
                </c:pt>
                <c:pt idx="619">
                  <c:v>0.62000000000000099</c:v>
                </c:pt>
                <c:pt idx="620">
                  <c:v>0.621000000000001</c:v>
                </c:pt>
                <c:pt idx="621">
                  <c:v>0.622000000000001</c:v>
                </c:pt>
                <c:pt idx="622">
                  <c:v>0.623000000000001</c:v>
                </c:pt>
                <c:pt idx="623">
                  <c:v>0.624000000000001</c:v>
                </c:pt>
                <c:pt idx="624">
                  <c:v>0.625000000000001</c:v>
                </c:pt>
                <c:pt idx="625">
                  <c:v>0.626000000000001</c:v>
                </c:pt>
                <c:pt idx="626">
                  <c:v>0.627000000000001</c:v>
                </c:pt>
                <c:pt idx="627">
                  <c:v>0.628000000000001</c:v>
                </c:pt>
                <c:pt idx="628">
                  <c:v>0.629000000000001</c:v>
                </c:pt>
                <c:pt idx="629">
                  <c:v>0.630000000000001</c:v>
                </c:pt>
                <c:pt idx="630">
                  <c:v>0.631000000000001</c:v>
                </c:pt>
                <c:pt idx="631">
                  <c:v>0.63200000000000101</c:v>
                </c:pt>
                <c:pt idx="632">
                  <c:v>0.63300000000000101</c:v>
                </c:pt>
                <c:pt idx="633">
                  <c:v>0.63400000000000101</c:v>
                </c:pt>
                <c:pt idx="634">
                  <c:v>0.63500000000000101</c:v>
                </c:pt>
                <c:pt idx="635">
                  <c:v>0.63600000000000101</c:v>
                </c:pt>
                <c:pt idx="636">
                  <c:v>0.63700000000000101</c:v>
                </c:pt>
                <c:pt idx="637">
                  <c:v>0.63800000000000101</c:v>
                </c:pt>
                <c:pt idx="638">
                  <c:v>0.63900000000000101</c:v>
                </c:pt>
                <c:pt idx="639">
                  <c:v>0.64000000000000101</c:v>
                </c:pt>
                <c:pt idx="640">
                  <c:v>0.64100000000000101</c:v>
                </c:pt>
                <c:pt idx="641">
                  <c:v>0.64200000000000101</c:v>
                </c:pt>
                <c:pt idx="642">
                  <c:v>0.64300000000000102</c:v>
                </c:pt>
                <c:pt idx="643">
                  <c:v>0.64400000000000102</c:v>
                </c:pt>
                <c:pt idx="644">
                  <c:v>0.64500000000000102</c:v>
                </c:pt>
                <c:pt idx="645">
                  <c:v>0.64600000000000102</c:v>
                </c:pt>
                <c:pt idx="646">
                  <c:v>0.64700000000000102</c:v>
                </c:pt>
                <c:pt idx="647">
                  <c:v>0.64800000000000102</c:v>
                </c:pt>
                <c:pt idx="648">
                  <c:v>0.64900000000000102</c:v>
                </c:pt>
                <c:pt idx="649">
                  <c:v>0.65000000000000102</c:v>
                </c:pt>
                <c:pt idx="650">
                  <c:v>0.65100000000000102</c:v>
                </c:pt>
                <c:pt idx="651">
                  <c:v>0.65200000000000102</c:v>
                </c:pt>
                <c:pt idx="652">
                  <c:v>0.65300000000000102</c:v>
                </c:pt>
                <c:pt idx="653">
                  <c:v>0.65400000000000102</c:v>
                </c:pt>
                <c:pt idx="654">
                  <c:v>0.65500000000000103</c:v>
                </c:pt>
                <c:pt idx="655">
                  <c:v>0.65600000000000103</c:v>
                </c:pt>
                <c:pt idx="656">
                  <c:v>0.65700000000000103</c:v>
                </c:pt>
                <c:pt idx="657">
                  <c:v>0.65800000000000103</c:v>
                </c:pt>
                <c:pt idx="658">
                  <c:v>0.65900000000000103</c:v>
                </c:pt>
                <c:pt idx="659">
                  <c:v>0.66000000000000103</c:v>
                </c:pt>
                <c:pt idx="660">
                  <c:v>0.66100000000000103</c:v>
                </c:pt>
                <c:pt idx="661">
                  <c:v>0.66200000000000103</c:v>
                </c:pt>
                <c:pt idx="662">
                  <c:v>0.66300000000000103</c:v>
                </c:pt>
                <c:pt idx="663">
                  <c:v>0.66400000000000103</c:v>
                </c:pt>
                <c:pt idx="664">
                  <c:v>0.66500000000000103</c:v>
                </c:pt>
                <c:pt idx="665">
                  <c:v>0.66600000000000104</c:v>
                </c:pt>
                <c:pt idx="666">
                  <c:v>0.66700000000000104</c:v>
                </c:pt>
                <c:pt idx="667">
                  <c:v>0.66800000000000104</c:v>
                </c:pt>
                <c:pt idx="668">
                  <c:v>0.66900000000000104</c:v>
                </c:pt>
                <c:pt idx="669">
                  <c:v>0.67000000000000104</c:v>
                </c:pt>
                <c:pt idx="670">
                  <c:v>0.67100000000000104</c:v>
                </c:pt>
                <c:pt idx="671">
                  <c:v>0.67200000000000104</c:v>
                </c:pt>
                <c:pt idx="672">
                  <c:v>0.67300000000000104</c:v>
                </c:pt>
                <c:pt idx="673">
                  <c:v>0.67400000000000104</c:v>
                </c:pt>
                <c:pt idx="674">
                  <c:v>0.67500000000000104</c:v>
                </c:pt>
                <c:pt idx="675">
                  <c:v>0.67600000000000104</c:v>
                </c:pt>
                <c:pt idx="676">
                  <c:v>0.67700000000000105</c:v>
                </c:pt>
                <c:pt idx="677">
                  <c:v>0.67800000000000105</c:v>
                </c:pt>
                <c:pt idx="678">
                  <c:v>0.67900000000000105</c:v>
                </c:pt>
                <c:pt idx="679">
                  <c:v>0.68000000000000105</c:v>
                </c:pt>
                <c:pt idx="680">
                  <c:v>0.68100000000000105</c:v>
                </c:pt>
                <c:pt idx="681">
                  <c:v>0.68200000000000105</c:v>
                </c:pt>
                <c:pt idx="682">
                  <c:v>0.68300000000000105</c:v>
                </c:pt>
                <c:pt idx="683">
                  <c:v>0.68400000000000105</c:v>
                </c:pt>
                <c:pt idx="684">
                  <c:v>0.68500000000000105</c:v>
                </c:pt>
                <c:pt idx="685">
                  <c:v>0.68600000000000105</c:v>
                </c:pt>
                <c:pt idx="686">
                  <c:v>0.68700000000000105</c:v>
                </c:pt>
                <c:pt idx="687">
                  <c:v>0.68800000000000106</c:v>
                </c:pt>
                <c:pt idx="688">
                  <c:v>0.68900000000000095</c:v>
                </c:pt>
                <c:pt idx="689">
                  <c:v>0.69000000000000095</c:v>
                </c:pt>
                <c:pt idx="690">
                  <c:v>0.69100000000000095</c:v>
                </c:pt>
                <c:pt idx="691">
                  <c:v>0.69200000000000095</c:v>
                </c:pt>
                <c:pt idx="692">
                  <c:v>0.69300000000000095</c:v>
                </c:pt>
                <c:pt idx="693">
                  <c:v>0.69400000000000095</c:v>
                </c:pt>
                <c:pt idx="694">
                  <c:v>0.69500000000000095</c:v>
                </c:pt>
                <c:pt idx="695">
                  <c:v>0.69600000000000095</c:v>
                </c:pt>
                <c:pt idx="696">
                  <c:v>0.69700000000000095</c:v>
                </c:pt>
                <c:pt idx="697">
                  <c:v>0.69800000000000095</c:v>
                </c:pt>
                <c:pt idx="698">
                  <c:v>0.69900000000000095</c:v>
                </c:pt>
                <c:pt idx="699">
                  <c:v>0.70000000000000095</c:v>
                </c:pt>
                <c:pt idx="700">
                  <c:v>0.70100000000000096</c:v>
                </c:pt>
                <c:pt idx="701">
                  <c:v>0.70200000000000096</c:v>
                </c:pt>
                <c:pt idx="702">
                  <c:v>0.70300000000000096</c:v>
                </c:pt>
                <c:pt idx="703">
                  <c:v>0.70400000000000096</c:v>
                </c:pt>
                <c:pt idx="704">
                  <c:v>0.70500000000000096</c:v>
                </c:pt>
                <c:pt idx="705">
                  <c:v>0.70600000000000096</c:v>
                </c:pt>
                <c:pt idx="706">
                  <c:v>0.70700000000000096</c:v>
                </c:pt>
                <c:pt idx="707">
                  <c:v>0.70800000000000096</c:v>
                </c:pt>
                <c:pt idx="708">
                  <c:v>0.70900000000000096</c:v>
                </c:pt>
                <c:pt idx="709">
                  <c:v>0.71000000000000096</c:v>
                </c:pt>
                <c:pt idx="710">
                  <c:v>0.71100000000000096</c:v>
                </c:pt>
                <c:pt idx="711">
                  <c:v>0.71200000000000097</c:v>
                </c:pt>
                <c:pt idx="712">
                  <c:v>0.71300000000000097</c:v>
                </c:pt>
                <c:pt idx="713">
                  <c:v>0.71400000000000097</c:v>
                </c:pt>
                <c:pt idx="714">
                  <c:v>0.71500000000000097</c:v>
                </c:pt>
                <c:pt idx="715">
                  <c:v>0.71600000000000097</c:v>
                </c:pt>
                <c:pt idx="716">
                  <c:v>0.71700000000000097</c:v>
                </c:pt>
                <c:pt idx="717">
                  <c:v>0.71800000000000097</c:v>
                </c:pt>
                <c:pt idx="718">
                  <c:v>0.71900000000000097</c:v>
                </c:pt>
                <c:pt idx="719">
                  <c:v>0.72000000000000097</c:v>
                </c:pt>
                <c:pt idx="720">
                  <c:v>0.72100000000000097</c:v>
                </c:pt>
                <c:pt idx="721">
                  <c:v>0.72200000000000097</c:v>
                </c:pt>
                <c:pt idx="722">
                  <c:v>0.72300000000000098</c:v>
                </c:pt>
                <c:pt idx="723">
                  <c:v>0.72400000000000098</c:v>
                </c:pt>
                <c:pt idx="724">
                  <c:v>0.72500000000000098</c:v>
                </c:pt>
                <c:pt idx="725">
                  <c:v>0.72600000000000098</c:v>
                </c:pt>
                <c:pt idx="726">
                  <c:v>0.72700000000000098</c:v>
                </c:pt>
                <c:pt idx="727">
                  <c:v>0.72800000000000098</c:v>
                </c:pt>
                <c:pt idx="728">
                  <c:v>0.72900000000000098</c:v>
                </c:pt>
                <c:pt idx="729">
                  <c:v>0.73000000000000098</c:v>
                </c:pt>
                <c:pt idx="730">
                  <c:v>0.73100000000000098</c:v>
                </c:pt>
                <c:pt idx="731">
                  <c:v>0.73200000000000098</c:v>
                </c:pt>
                <c:pt idx="732">
                  <c:v>0.73300000000000098</c:v>
                </c:pt>
                <c:pt idx="733">
                  <c:v>0.73400000000000098</c:v>
                </c:pt>
                <c:pt idx="734">
                  <c:v>0.73500000000000099</c:v>
                </c:pt>
                <c:pt idx="735">
                  <c:v>0.73600000000000099</c:v>
                </c:pt>
                <c:pt idx="736">
                  <c:v>0.73700000000000099</c:v>
                </c:pt>
                <c:pt idx="737">
                  <c:v>0.73800000000000099</c:v>
                </c:pt>
                <c:pt idx="738">
                  <c:v>0.73900000000000099</c:v>
                </c:pt>
                <c:pt idx="739">
                  <c:v>0.74000000000000099</c:v>
                </c:pt>
                <c:pt idx="740">
                  <c:v>0.74100000000000099</c:v>
                </c:pt>
                <c:pt idx="741">
                  <c:v>0.74200000000000099</c:v>
                </c:pt>
                <c:pt idx="742">
                  <c:v>0.74300000000000099</c:v>
                </c:pt>
                <c:pt idx="743">
                  <c:v>0.74400000000000099</c:v>
                </c:pt>
                <c:pt idx="744">
                  <c:v>0.74500000000000099</c:v>
                </c:pt>
                <c:pt idx="745">
                  <c:v>0.746000000000001</c:v>
                </c:pt>
                <c:pt idx="746">
                  <c:v>0.747000000000001</c:v>
                </c:pt>
                <c:pt idx="747">
                  <c:v>0.748000000000001</c:v>
                </c:pt>
                <c:pt idx="748">
                  <c:v>0.749000000000001</c:v>
                </c:pt>
                <c:pt idx="749">
                  <c:v>0.750000000000001</c:v>
                </c:pt>
                <c:pt idx="750">
                  <c:v>0.751000000000001</c:v>
                </c:pt>
                <c:pt idx="751">
                  <c:v>0.752000000000001</c:v>
                </c:pt>
                <c:pt idx="752">
                  <c:v>0.753000000000001</c:v>
                </c:pt>
                <c:pt idx="753">
                  <c:v>0.754000000000001</c:v>
                </c:pt>
                <c:pt idx="754">
                  <c:v>0.755000000000001</c:v>
                </c:pt>
                <c:pt idx="755">
                  <c:v>0.756000000000001</c:v>
                </c:pt>
                <c:pt idx="756">
                  <c:v>0.75700000000000101</c:v>
                </c:pt>
                <c:pt idx="757">
                  <c:v>0.75800000000000101</c:v>
                </c:pt>
                <c:pt idx="758">
                  <c:v>0.75900000000000101</c:v>
                </c:pt>
                <c:pt idx="759">
                  <c:v>0.76000000000000101</c:v>
                </c:pt>
                <c:pt idx="760">
                  <c:v>0.76100000000000101</c:v>
                </c:pt>
                <c:pt idx="761">
                  <c:v>0.76200000000000101</c:v>
                </c:pt>
                <c:pt idx="762">
                  <c:v>0.76300000000000101</c:v>
                </c:pt>
                <c:pt idx="763">
                  <c:v>0.76400000000000101</c:v>
                </c:pt>
                <c:pt idx="764">
                  <c:v>0.76500000000000101</c:v>
                </c:pt>
                <c:pt idx="765">
                  <c:v>0.76600000000000101</c:v>
                </c:pt>
                <c:pt idx="766">
                  <c:v>0.76700000000000101</c:v>
                </c:pt>
                <c:pt idx="767">
                  <c:v>0.76800000000000102</c:v>
                </c:pt>
                <c:pt idx="768">
                  <c:v>0.76900000000000102</c:v>
                </c:pt>
                <c:pt idx="769">
                  <c:v>0.77000000000000102</c:v>
                </c:pt>
                <c:pt idx="770">
                  <c:v>0.77100000000000102</c:v>
                </c:pt>
                <c:pt idx="771">
                  <c:v>0.77200000000000102</c:v>
                </c:pt>
                <c:pt idx="772">
                  <c:v>0.77300000000000102</c:v>
                </c:pt>
                <c:pt idx="773">
                  <c:v>0.77400000000000102</c:v>
                </c:pt>
                <c:pt idx="774">
                  <c:v>0.77500000000000102</c:v>
                </c:pt>
                <c:pt idx="775">
                  <c:v>0.77600000000000102</c:v>
                </c:pt>
                <c:pt idx="776">
                  <c:v>0.77700000000000102</c:v>
                </c:pt>
                <c:pt idx="777">
                  <c:v>0.77800000000000102</c:v>
                </c:pt>
                <c:pt idx="778">
                  <c:v>0.77900000000000102</c:v>
                </c:pt>
                <c:pt idx="779">
                  <c:v>0.78000000000000103</c:v>
                </c:pt>
                <c:pt idx="780">
                  <c:v>0.78100000000000103</c:v>
                </c:pt>
                <c:pt idx="781">
                  <c:v>0.78200000000000103</c:v>
                </c:pt>
                <c:pt idx="782">
                  <c:v>0.78300000000000103</c:v>
                </c:pt>
                <c:pt idx="783">
                  <c:v>0.78400000000000103</c:v>
                </c:pt>
                <c:pt idx="784">
                  <c:v>0.78500000000000103</c:v>
                </c:pt>
                <c:pt idx="785">
                  <c:v>0.78600000000000103</c:v>
                </c:pt>
                <c:pt idx="786">
                  <c:v>0.78700000000000103</c:v>
                </c:pt>
                <c:pt idx="787">
                  <c:v>0.78800000000000103</c:v>
                </c:pt>
                <c:pt idx="788">
                  <c:v>0.78900000000000103</c:v>
                </c:pt>
                <c:pt idx="789">
                  <c:v>0.79000000000000103</c:v>
                </c:pt>
                <c:pt idx="790">
                  <c:v>0.79100000000000104</c:v>
                </c:pt>
                <c:pt idx="791">
                  <c:v>0.79200000000000104</c:v>
                </c:pt>
                <c:pt idx="792">
                  <c:v>0.79300000000000104</c:v>
                </c:pt>
                <c:pt idx="793">
                  <c:v>0.79400000000000104</c:v>
                </c:pt>
                <c:pt idx="794">
                  <c:v>0.79500000000000104</c:v>
                </c:pt>
                <c:pt idx="795">
                  <c:v>0.79600000000000104</c:v>
                </c:pt>
                <c:pt idx="796">
                  <c:v>0.79700000000000104</c:v>
                </c:pt>
                <c:pt idx="797">
                  <c:v>0.79800000000000104</c:v>
                </c:pt>
                <c:pt idx="798">
                  <c:v>0.79900000000000104</c:v>
                </c:pt>
                <c:pt idx="799">
                  <c:v>0.80000000000000104</c:v>
                </c:pt>
                <c:pt idx="800">
                  <c:v>0.80100000000000104</c:v>
                </c:pt>
                <c:pt idx="801">
                  <c:v>0.80200000000000105</c:v>
                </c:pt>
                <c:pt idx="802">
                  <c:v>0.80300000000000105</c:v>
                </c:pt>
                <c:pt idx="803">
                  <c:v>0.80400000000000105</c:v>
                </c:pt>
                <c:pt idx="804">
                  <c:v>0.80500000000000105</c:v>
                </c:pt>
                <c:pt idx="805">
                  <c:v>0.80600000000000105</c:v>
                </c:pt>
                <c:pt idx="806">
                  <c:v>0.80700000000000105</c:v>
                </c:pt>
                <c:pt idx="807">
                  <c:v>0.80800000000000105</c:v>
                </c:pt>
                <c:pt idx="808">
                  <c:v>0.80900000000000105</c:v>
                </c:pt>
                <c:pt idx="809">
                  <c:v>0.81000000000000105</c:v>
                </c:pt>
                <c:pt idx="810">
                  <c:v>0.81100000000000105</c:v>
                </c:pt>
                <c:pt idx="811">
                  <c:v>0.81200000000000105</c:v>
                </c:pt>
                <c:pt idx="812">
                  <c:v>0.81300000000000106</c:v>
                </c:pt>
                <c:pt idx="813">
                  <c:v>0.81400000000000095</c:v>
                </c:pt>
                <c:pt idx="814">
                  <c:v>0.81500000000000095</c:v>
                </c:pt>
                <c:pt idx="815">
                  <c:v>0.81600000000000095</c:v>
                </c:pt>
                <c:pt idx="816">
                  <c:v>0.81700000000000095</c:v>
                </c:pt>
                <c:pt idx="817">
                  <c:v>0.81800000000000095</c:v>
                </c:pt>
                <c:pt idx="818">
                  <c:v>0.81900000000000095</c:v>
                </c:pt>
                <c:pt idx="819">
                  <c:v>0.82000000000000095</c:v>
                </c:pt>
                <c:pt idx="820">
                  <c:v>0.82100000000000095</c:v>
                </c:pt>
                <c:pt idx="821">
                  <c:v>0.82200000000000095</c:v>
                </c:pt>
                <c:pt idx="822">
                  <c:v>0.82300000000000095</c:v>
                </c:pt>
                <c:pt idx="823">
                  <c:v>0.82400000000000095</c:v>
                </c:pt>
                <c:pt idx="824">
                  <c:v>0.82500000000000095</c:v>
                </c:pt>
                <c:pt idx="825">
                  <c:v>0.82600000000000096</c:v>
                </c:pt>
                <c:pt idx="826">
                  <c:v>0.82700000000000096</c:v>
                </c:pt>
                <c:pt idx="827">
                  <c:v>0.82800000000000096</c:v>
                </c:pt>
                <c:pt idx="828">
                  <c:v>0.82900000000000096</c:v>
                </c:pt>
                <c:pt idx="829">
                  <c:v>0.83000000000000096</c:v>
                </c:pt>
                <c:pt idx="830">
                  <c:v>0.83100000000000096</c:v>
                </c:pt>
                <c:pt idx="831">
                  <c:v>0.83200000000000096</c:v>
                </c:pt>
                <c:pt idx="832">
                  <c:v>0.83300000000000096</c:v>
                </c:pt>
                <c:pt idx="833">
                  <c:v>0.83400000000000096</c:v>
                </c:pt>
                <c:pt idx="834">
                  <c:v>0.83500000000000096</c:v>
                </c:pt>
                <c:pt idx="835">
                  <c:v>0.83600000000000096</c:v>
                </c:pt>
                <c:pt idx="836">
                  <c:v>0.83700000000000097</c:v>
                </c:pt>
                <c:pt idx="837">
                  <c:v>0.83800000000000097</c:v>
                </c:pt>
                <c:pt idx="838">
                  <c:v>0.83900000000000097</c:v>
                </c:pt>
                <c:pt idx="839">
                  <c:v>0.84000000000000097</c:v>
                </c:pt>
                <c:pt idx="840">
                  <c:v>0.84100000000000097</c:v>
                </c:pt>
                <c:pt idx="841">
                  <c:v>0.84200000000000097</c:v>
                </c:pt>
                <c:pt idx="842">
                  <c:v>0.84300000000000097</c:v>
                </c:pt>
                <c:pt idx="843">
                  <c:v>0.84400000000000097</c:v>
                </c:pt>
                <c:pt idx="844">
                  <c:v>0.84500000000000097</c:v>
                </c:pt>
                <c:pt idx="845">
                  <c:v>0.84600000000000097</c:v>
                </c:pt>
                <c:pt idx="846">
                  <c:v>0.84700000000000097</c:v>
                </c:pt>
                <c:pt idx="847">
                  <c:v>0.84800000000000098</c:v>
                </c:pt>
                <c:pt idx="848">
                  <c:v>0.84900000000000098</c:v>
                </c:pt>
                <c:pt idx="849">
                  <c:v>0.85000000000000098</c:v>
                </c:pt>
                <c:pt idx="850">
                  <c:v>0.85100000000000098</c:v>
                </c:pt>
                <c:pt idx="851">
                  <c:v>0.85200000000000098</c:v>
                </c:pt>
                <c:pt idx="852">
                  <c:v>0.85300000000000098</c:v>
                </c:pt>
                <c:pt idx="853">
                  <c:v>0.85400000000000098</c:v>
                </c:pt>
                <c:pt idx="854">
                  <c:v>0.85500000000000098</c:v>
                </c:pt>
                <c:pt idx="855">
                  <c:v>0.85600000000000098</c:v>
                </c:pt>
                <c:pt idx="856">
                  <c:v>0.85700000000000098</c:v>
                </c:pt>
                <c:pt idx="857">
                  <c:v>0.85800000000000098</c:v>
                </c:pt>
                <c:pt idx="858">
                  <c:v>0.85900000000000098</c:v>
                </c:pt>
                <c:pt idx="859">
                  <c:v>0.86000000000000099</c:v>
                </c:pt>
                <c:pt idx="860">
                  <c:v>0.86100000000000099</c:v>
                </c:pt>
                <c:pt idx="861">
                  <c:v>0.86200000000000099</c:v>
                </c:pt>
                <c:pt idx="862">
                  <c:v>0.86300000000000099</c:v>
                </c:pt>
                <c:pt idx="863">
                  <c:v>0.86400000000000099</c:v>
                </c:pt>
                <c:pt idx="864">
                  <c:v>0.86500000000000099</c:v>
                </c:pt>
                <c:pt idx="865">
                  <c:v>0.86600000000000099</c:v>
                </c:pt>
                <c:pt idx="866">
                  <c:v>0.86700000000000099</c:v>
                </c:pt>
                <c:pt idx="867">
                  <c:v>0.86800000000000099</c:v>
                </c:pt>
                <c:pt idx="868">
                  <c:v>0.86900000000000099</c:v>
                </c:pt>
                <c:pt idx="869">
                  <c:v>0.87000000000000099</c:v>
                </c:pt>
                <c:pt idx="870">
                  <c:v>0.871000000000001</c:v>
                </c:pt>
                <c:pt idx="871">
                  <c:v>0.872000000000001</c:v>
                </c:pt>
                <c:pt idx="872">
                  <c:v>0.873000000000001</c:v>
                </c:pt>
                <c:pt idx="873">
                  <c:v>0.874000000000001</c:v>
                </c:pt>
                <c:pt idx="874">
                  <c:v>0.875000000000001</c:v>
                </c:pt>
                <c:pt idx="875">
                  <c:v>0.876000000000001</c:v>
                </c:pt>
                <c:pt idx="876">
                  <c:v>0.877000000000001</c:v>
                </c:pt>
                <c:pt idx="877">
                  <c:v>0.878000000000001</c:v>
                </c:pt>
                <c:pt idx="878">
                  <c:v>0.879000000000001</c:v>
                </c:pt>
                <c:pt idx="879">
                  <c:v>0.880000000000001</c:v>
                </c:pt>
                <c:pt idx="880">
                  <c:v>0.881000000000001</c:v>
                </c:pt>
                <c:pt idx="881">
                  <c:v>0.88200000000000101</c:v>
                </c:pt>
                <c:pt idx="882">
                  <c:v>0.88300000000000101</c:v>
                </c:pt>
                <c:pt idx="883">
                  <c:v>0.88400000000000101</c:v>
                </c:pt>
                <c:pt idx="884">
                  <c:v>0.88500000000000101</c:v>
                </c:pt>
                <c:pt idx="885">
                  <c:v>0.88600000000000101</c:v>
                </c:pt>
                <c:pt idx="886">
                  <c:v>0.88700000000000101</c:v>
                </c:pt>
                <c:pt idx="887">
                  <c:v>0.88800000000000101</c:v>
                </c:pt>
                <c:pt idx="888">
                  <c:v>0.88900000000000101</c:v>
                </c:pt>
                <c:pt idx="889">
                  <c:v>0.89000000000000101</c:v>
                </c:pt>
                <c:pt idx="890">
                  <c:v>0.89100000000000101</c:v>
                </c:pt>
                <c:pt idx="891">
                  <c:v>0.89200000000000101</c:v>
                </c:pt>
                <c:pt idx="892">
                  <c:v>0.89300000000000102</c:v>
                </c:pt>
                <c:pt idx="893">
                  <c:v>0.89400000000000102</c:v>
                </c:pt>
                <c:pt idx="894">
                  <c:v>0.89500000000000102</c:v>
                </c:pt>
                <c:pt idx="895">
                  <c:v>0.89600000000000102</c:v>
                </c:pt>
                <c:pt idx="896">
                  <c:v>0.89700000000000102</c:v>
                </c:pt>
                <c:pt idx="897">
                  <c:v>0.89800000000000102</c:v>
                </c:pt>
                <c:pt idx="898">
                  <c:v>0.89900000000000102</c:v>
                </c:pt>
                <c:pt idx="899">
                  <c:v>0.90000000000000102</c:v>
                </c:pt>
                <c:pt idx="900">
                  <c:v>0.90100000000000102</c:v>
                </c:pt>
                <c:pt idx="901">
                  <c:v>0.90200000000000102</c:v>
                </c:pt>
                <c:pt idx="902">
                  <c:v>0.90300000000000102</c:v>
                </c:pt>
                <c:pt idx="903">
                  <c:v>0.90400000000000102</c:v>
                </c:pt>
                <c:pt idx="904">
                  <c:v>0.90500000000000103</c:v>
                </c:pt>
                <c:pt idx="905">
                  <c:v>0.90600000000000103</c:v>
                </c:pt>
                <c:pt idx="906">
                  <c:v>0.90700000000000103</c:v>
                </c:pt>
                <c:pt idx="907">
                  <c:v>0.90800000000000103</c:v>
                </c:pt>
                <c:pt idx="908">
                  <c:v>0.90900000000000103</c:v>
                </c:pt>
                <c:pt idx="909">
                  <c:v>0.91000000000000103</c:v>
                </c:pt>
                <c:pt idx="910">
                  <c:v>0.91100000000000103</c:v>
                </c:pt>
                <c:pt idx="911">
                  <c:v>0.91200000000000103</c:v>
                </c:pt>
                <c:pt idx="912">
                  <c:v>0.91300000000000103</c:v>
                </c:pt>
                <c:pt idx="913">
                  <c:v>0.91400000000000103</c:v>
                </c:pt>
                <c:pt idx="914">
                  <c:v>0.91500000000000103</c:v>
                </c:pt>
                <c:pt idx="915">
                  <c:v>0.91600000000000104</c:v>
                </c:pt>
                <c:pt idx="916">
                  <c:v>0.91700000000000104</c:v>
                </c:pt>
                <c:pt idx="917">
                  <c:v>0.91800000000000104</c:v>
                </c:pt>
                <c:pt idx="918">
                  <c:v>0.91900000000000104</c:v>
                </c:pt>
                <c:pt idx="919">
                  <c:v>0.92000000000000104</c:v>
                </c:pt>
                <c:pt idx="920">
                  <c:v>0.92100000000000104</c:v>
                </c:pt>
                <c:pt idx="921">
                  <c:v>0.92200000000000104</c:v>
                </c:pt>
                <c:pt idx="922">
                  <c:v>0.92300000000000104</c:v>
                </c:pt>
                <c:pt idx="923">
                  <c:v>0.92400000000000104</c:v>
                </c:pt>
                <c:pt idx="924">
                  <c:v>0.92500000000000104</c:v>
                </c:pt>
                <c:pt idx="925">
                  <c:v>0.92600000000000104</c:v>
                </c:pt>
                <c:pt idx="926">
                  <c:v>0.92700000000000105</c:v>
                </c:pt>
                <c:pt idx="927">
                  <c:v>0.92800000000000105</c:v>
                </c:pt>
                <c:pt idx="928">
                  <c:v>0.92900000000000105</c:v>
                </c:pt>
                <c:pt idx="929">
                  <c:v>0.93000000000000105</c:v>
                </c:pt>
                <c:pt idx="930">
                  <c:v>0.93100000000000105</c:v>
                </c:pt>
                <c:pt idx="931">
                  <c:v>0.93200000000000105</c:v>
                </c:pt>
                <c:pt idx="932">
                  <c:v>0.93300000000000105</c:v>
                </c:pt>
                <c:pt idx="933">
                  <c:v>0.93400000000000105</c:v>
                </c:pt>
                <c:pt idx="934">
                  <c:v>0.93500000000000105</c:v>
                </c:pt>
                <c:pt idx="935">
                  <c:v>0.93600000000000105</c:v>
                </c:pt>
                <c:pt idx="936">
                  <c:v>0.93700000000000105</c:v>
                </c:pt>
                <c:pt idx="937">
                  <c:v>0.93800000000000106</c:v>
                </c:pt>
                <c:pt idx="938">
                  <c:v>0.93900000000000095</c:v>
                </c:pt>
                <c:pt idx="939">
                  <c:v>0.94000000000000095</c:v>
                </c:pt>
                <c:pt idx="940">
                  <c:v>0.94100000000000095</c:v>
                </c:pt>
                <c:pt idx="941">
                  <c:v>0.94200000000000095</c:v>
                </c:pt>
                <c:pt idx="942">
                  <c:v>0.94300000000000095</c:v>
                </c:pt>
                <c:pt idx="943">
                  <c:v>0.94400000000000095</c:v>
                </c:pt>
                <c:pt idx="944">
                  <c:v>0.94500000000000095</c:v>
                </c:pt>
                <c:pt idx="945">
                  <c:v>0.94600000000000095</c:v>
                </c:pt>
                <c:pt idx="946">
                  <c:v>0.94700000000000095</c:v>
                </c:pt>
                <c:pt idx="947">
                  <c:v>0.94800000000000095</c:v>
                </c:pt>
                <c:pt idx="948">
                  <c:v>0.94900000000000095</c:v>
                </c:pt>
                <c:pt idx="949">
                  <c:v>0.95000000000000095</c:v>
                </c:pt>
                <c:pt idx="950">
                  <c:v>0.95100000000000096</c:v>
                </c:pt>
                <c:pt idx="951">
                  <c:v>0.95200000000000096</c:v>
                </c:pt>
                <c:pt idx="952">
                  <c:v>0.95300000000000096</c:v>
                </c:pt>
                <c:pt idx="953">
                  <c:v>0.95400000000000096</c:v>
                </c:pt>
                <c:pt idx="954">
                  <c:v>0.95500000000000096</c:v>
                </c:pt>
                <c:pt idx="955">
                  <c:v>0.95600000000000096</c:v>
                </c:pt>
                <c:pt idx="956">
                  <c:v>0.95700000000000096</c:v>
                </c:pt>
                <c:pt idx="957">
                  <c:v>0.95800000000000096</c:v>
                </c:pt>
                <c:pt idx="958">
                  <c:v>0.95900000000000096</c:v>
                </c:pt>
                <c:pt idx="959">
                  <c:v>0.96000000000000096</c:v>
                </c:pt>
                <c:pt idx="960">
                  <c:v>0.96100000000000096</c:v>
                </c:pt>
                <c:pt idx="961">
                  <c:v>0.96200000000000097</c:v>
                </c:pt>
                <c:pt idx="962">
                  <c:v>0.96300000000000097</c:v>
                </c:pt>
                <c:pt idx="963">
                  <c:v>0.96400000000000097</c:v>
                </c:pt>
                <c:pt idx="964">
                  <c:v>0.96500000000000097</c:v>
                </c:pt>
                <c:pt idx="965">
                  <c:v>0.96600000000000097</c:v>
                </c:pt>
                <c:pt idx="966">
                  <c:v>0.96700000000000097</c:v>
                </c:pt>
                <c:pt idx="967">
                  <c:v>0.96800000000000097</c:v>
                </c:pt>
                <c:pt idx="968">
                  <c:v>0.96900000000000097</c:v>
                </c:pt>
                <c:pt idx="969">
                  <c:v>0.97000000000000097</c:v>
                </c:pt>
                <c:pt idx="970">
                  <c:v>0.97100000000000097</c:v>
                </c:pt>
                <c:pt idx="971">
                  <c:v>0.97200000000000097</c:v>
                </c:pt>
                <c:pt idx="972">
                  <c:v>0.97300000000000098</c:v>
                </c:pt>
                <c:pt idx="973">
                  <c:v>0.97400000000000098</c:v>
                </c:pt>
                <c:pt idx="974">
                  <c:v>0.97500000000000098</c:v>
                </c:pt>
                <c:pt idx="975">
                  <c:v>0.97600000000000098</c:v>
                </c:pt>
                <c:pt idx="976">
                  <c:v>0.97700000000000098</c:v>
                </c:pt>
                <c:pt idx="977">
                  <c:v>0.97800000000000098</c:v>
                </c:pt>
                <c:pt idx="978">
                  <c:v>0.97900000000000098</c:v>
                </c:pt>
                <c:pt idx="979">
                  <c:v>0.98000000000000098</c:v>
                </c:pt>
                <c:pt idx="980">
                  <c:v>0.98100000000000098</c:v>
                </c:pt>
                <c:pt idx="981">
                  <c:v>0.98200000000000098</c:v>
                </c:pt>
                <c:pt idx="982">
                  <c:v>0.98300000000000098</c:v>
                </c:pt>
                <c:pt idx="983">
                  <c:v>0.98400000000000098</c:v>
                </c:pt>
                <c:pt idx="984">
                  <c:v>0.98500000000000099</c:v>
                </c:pt>
                <c:pt idx="985">
                  <c:v>0.98600000000000099</c:v>
                </c:pt>
                <c:pt idx="986">
                  <c:v>0.98700000000000099</c:v>
                </c:pt>
                <c:pt idx="987">
                  <c:v>0.98800000000000099</c:v>
                </c:pt>
                <c:pt idx="988">
                  <c:v>0.98900000000000099</c:v>
                </c:pt>
                <c:pt idx="989">
                  <c:v>0.99000000000000099</c:v>
                </c:pt>
                <c:pt idx="990">
                  <c:v>0.99100000000000099</c:v>
                </c:pt>
                <c:pt idx="991">
                  <c:v>0.99200000000000099</c:v>
                </c:pt>
                <c:pt idx="992">
                  <c:v>0.99300000000000099</c:v>
                </c:pt>
                <c:pt idx="993">
                  <c:v>0.99400000000000099</c:v>
                </c:pt>
                <c:pt idx="994">
                  <c:v>0.99500000000000099</c:v>
                </c:pt>
                <c:pt idx="995">
                  <c:v>0.996000000000001</c:v>
                </c:pt>
                <c:pt idx="996">
                  <c:v>0.997000000000001</c:v>
                </c:pt>
                <c:pt idx="997">
                  <c:v>0.998000000000001</c:v>
                </c:pt>
                <c:pt idx="998">
                  <c:v>0.999000000000001</c:v>
                </c:pt>
              </c:numCache>
            </c:numRef>
          </c:xVal>
          <c:yVal>
            <c:numRef>
              <c:f>'tritium breeding'!$AZ$5:$AZ$1003</c:f>
              <c:numCache>
                <c:formatCode>0.00E+00</c:formatCode>
                <c:ptCount val="999"/>
                <c:pt idx="0">
                  <c:v>0.80036979460685709</c:v>
                </c:pt>
                <c:pt idx="1">
                  <c:v>0.80073860857982315</c:v>
                </c:pt>
                <c:pt idx="2">
                  <c:v>0.80110647711987859</c:v>
                </c:pt>
                <c:pt idx="3">
                  <c:v>0.80147339154140607</c:v>
                </c:pt>
                <c:pt idx="4">
                  <c:v>0.80183946980962484</c:v>
                </c:pt>
                <c:pt idx="5">
                  <c:v>0.80220470084620121</c:v>
                </c:pt>
                <c:pt idx="6">
                  <c:v>0.80256911506348994</c:v>
                </c:pt>
                <c:pt idx="7">
                  <c:v>0.8029327417821579</c:v>
                </c:pt>
                <c:pt idx="8">
                  <c:v>0.80329560927037402</c:v>
                </c:pt>
                <c:pt idx="9">
                  <c:v>0.80365774478158891</c:v>
                </c:pt>
                <c:pt idx="10">
                  <c:v>0.80401917459095784</c:v>
                </c:pt>
                <c:pt idx="11">
                  <c:v>0.8043798814074401</c:v>
                </c:pt>
                <c:pt idx="12">
                  <c:v>0.80473997489973526</c:v>
                </c:pt>
                <c:pt idx="13">
                  <c:v>0.80509943599080214</c:v>
                </c:pt>
                <c:pt idx="14">
                  <c:v>0.80545828738141034</c:v>
                </c:pt>
                <c:pt idx="15">
                  <c:v>0.80581655095745863</c:v>
                </c:pt>
                <c:pt idx="16">
                  <c:v>0.8061742478192262</c:v>
                </c:pt>
                <c:pt idx="17">
                  <c:v>0.80653139830957477</c:v>
                </c:pt>
                <c:pt idx="18">
                  <c:v>0.80688802204113375</c:v>
                </c:pt>
                <c:pt idx="19">
                  <c:v>0.80724409529949592</c:v>
                </c:pt>
                <c:pt idx="20">
                  <c:v>0.8075997215605677</c:v>
                </c:pt>
                <c:pt idx="21">
                  <c:v>0.80795487577681302</c:v>
                </c:pt>
                <c:pt idx="22">
                  <c:v>0.80830957489282351</c:v>
                </c:pt>
                <c:pt idx="23">
                  <c:v>0.80866383524494578</c:v>
                </c:pt>
                <c:pt idx="24">
                  <c:v>0.80901767258311352</c:v>
                </c:pt>
                <c:pt idx="25">
                  <c:v>0.80937110209189955</c:v>
                </c:pt>
                <c:pt idx="26">
                  <c:v>0.80972413841080837</c:v>
                </c:pt>
                <c:pt idx="27">
                  <c:v>0.81007675303082238</c:v>
                </c:pt>
                <c:pt idx="28">
                  <c:v>0.81042904480534628</c:v>
                </c:pt>
                <c:pt idx="29">
                  <c:v>0.81078098423027312</c:v>
                </c:pt>
                <c:pt idx="30">
                  <c:v>0.81113258395359589</c:v>
                </c:pt>
                <c:pt idx="31">
                  <c:v>0.81148385616929475</c:v>
                </c:pt>
                <c:pt idx="32">
                  <c:v>0.81183481263363255</c:v>
                </c:pt>
                <c:pt idx="33">
                  <c:v>0.81218546468086683</c:v>
                </c:pt>
                <c:pt idx="34">
                  <c:v>0.81253582323840012</c:v>
                </c:pt>
                <c:pt idx="35">
                  <c:v>0.81288585621836218</c:v>
                </c:pt>
                <c:pt idx="36">
                  <c:v>0.81323565902377259</c:v>
                </c:pt>
                <c:pt idx="37">
                  <c:v>0.81358519882399372</c:v>
                </c:pt>
                <c:pt idx="38">
                  <c:v>0.81393448505989929</c:v>
                </c:pt>
                <c:pt idx="39">
                  <c:v>0.81428352683347138</c:v>
                </c:pt>
                <c:pt idx="40">
                  <c:v>0.81463233291996739</c:v>
                </c:pt>
                <c:pt idx="41">
                  <c:v>0.81498091177964538</c:v>
                </c:pt>
                <c:pt idx="42">
                  <c:v>0.81532927156907331</c:v>
                </c:pt>
                <c:pt idx="43">
                  <c:v>0.81567737752900904</c:v>
                </c:pt>
                <c:pt idx="44">
                  <c:v>0.81602532248699322</c:v>
                </c:pt>
                <c:pt idx="45">
                  <c:v>0.81637307112935742</c:v>
                </c:pt>
                <c:pt idx="46">
                  <c:v>0.81672063050307664</c:v>
                </c:pt>
                <c:pt idx="47">
                  <c:v>0.81706800740216656</c:v>
                </c:pt>
                <c:pt idx="48">
                  <c:v>0.8174152083767634</c:v>
                </c:pt>
                <c:pt idx="49">
                  <c:v>0.81776223974187989</c:v>
                </c:pt>
                <c:pt idx="50">
                  <c:v>0.81810906496282221</c:v>
                </c:pt>
                <c:pt idx="51">
                  <c:v>0.81845577515541146</c:v>
                </c:pt>
                <c:pt idx="52">
                  <c:v>0.81880233335570418</c:v>
                </c:pt>
                <c:pt idx="53">
                  <c:v>0.81914874501963897</c:v>
                </c:pt>
                <c:pt idx="54">
                  <c:v>0.8194950154073064</c:v>
                </c:pt>
                <c:pt idx="55">
                  <c:v>0.81984114958998089</c:v>
                </c:pt>
                <c:pt idx="56">
                  <c:v>0.820187152456897</c:v>
                </c:pt>
                <c:pt idx="57">
                  <c:v>0.82053302872178546</c:v>
                </c:pt>
                <c:pt idx="58">
                  <c:v>0.82087874030615016</c:v>
                </c:pt>
                <c:pt idx="59">
                  <c:v>0.82122437683742699</c:v>
                </c:pt>
                <c:pt idx="60">
                  <c:v>0.8215698999167147</c:v>
                </c:pt>
                <c:pt idx="61">
                  <c:v>0.82191531361650305</c:v>
                </c:pt>
                <c:pt idx="62">
                  <c:v>0.82226062186309434</c:v>
                </c:pt>
                <c:pt idx="63">
                  <c:v>0.8226058284418527</c:v>
                </c:pt>
                <c:pt idx="64">
                  <c:v>0.82295093700226163</c:v>
                </c:pt>
                <c:pt idx="65">
                  <c:v>0.82329595106280284</c:v>
                </c:pt>
                <c:pt idx="66">
                  <c:v>0.82364083139263689</c:v>
                </c:pt>
                <c:pt idx="67">
                  <c:v>0.82398566650821969</c:v>
                </c:pt>
                <c:pt idx="68">
                  <c:v>0.82433041693955111</c:v>
                </c:pt>
                <c:pt idx="69">
                  <c:v>0.82467508572646964</c:v>
                </c:pt>
                <c:pt idx="70">
                  <c:v>0.82501967579969504</c:v>
                </c:pt>
                <c:pt idx="71">
                  <c:v>0.8253641899847457</c:v>
                </c:pt>
                <c:pt idx="72">
                  <c:v>0.82570863100571534</c:v>
                </c:pt>
                <c:pt idx="73">
                  <c:v>0.82605300148891248</c:v>
                </c:pt>
                <c:pt idx="74">
                  <c:v>0.82639726134335123</c:v>
                </c:pt>
                <c:pt idx="75">
                  <c:v>0.82674149825621623</c:v>
                </c:pt>
                <c:pt idx="76">
                  <c:v>0.82708567195800375</c:v>
                </c:pt>
                <c:pt idx="77">
                  <c:v>0.82742978471774808</c:v>
                </c:pt>
                <c:pt idx="78">
                  <c:v>0.82777383872303423</c:v>
                </c:pt>
                <c:pt idx="79">
                  <c:v>0.82811783608292056</c:v>
                </c:pt>
                <c:pt idx="80">
                  <c:v>0.82846177883075867</c:v>
                </c:pt>
                <c:pt idx="81">
                  <c:v>0.82880566892691143</c:v>
                </c:pt>
                <c:pt idx="82">
                  <c:v>0.82914946563835024</c:v>
                </c:pt>
                <c:pt idx="83">
                  <c:v>0.82949325603326596</c:v>
                </c:pt>
                <c:pt idx="84">
                  <c:v>0.82983699924537913</c:v>
                </c:pt>
                <c:pt idx="85">
                  <c:v>0.83018069696837071</c:v>
                </c:pt>
                <c:pt idx="86">
                  <c:v>0.83052435083512477</c:v>
                </c:pt>
                <c:pt idx="87">
                  <c:v>0.83086796241991201</c:v>
                </c:pt>
                <c:pt idx="88">
                  <c:v>0.83121153324049113</c:v>
                </c:pt>
                <c:pt idx="89">
                  <c:v>0.83155502213712107</c:v>
                </c:pt>
                <c:pt idx="90">
                  <c:v>0.83189851576659335</c:v>
                </c:pt>
                <c:pt idx="91">
                  <c:v>0.83224197286599988</c:v>
                </c:pt>
                <c:pt idx="92">
                  <c:v>0.83258539474662907</c:v>
                </c:pt>
                <c:pt idx="93">
                  <c:v>0.83292878267269954</c:v>
                </c:pt>
                <c:pt idx="94">
                  <c:v>0.83327213786304921</c:v>
                </c:pt>
                <c:pt idx="95">
                  <c:v>0.83361546149276378</c:v>
                </c:pt>
                <c:pt idx="96">
                  <c:v>0.83395875469474912</c:v>
                </c:pt>
                <c:pt idx="97">
                  <c:v>0.83430197593822308</c:v>
                </c:pt>
                <c:pt idx="98">
                  <c:v>0.83464521152225757</c:v>
                </c:pt>
                <c:pt idx="99">
                  <c:v>0.83498841983906313</c:v>
                </c:pt>
                <c:pt idx="100">
                  <c:v>0.83533160186742883</c:v>
                </c:pt>
                <c:pt idx="101">
                  <c:v>0.83567475855100815</c:v>
                </c:pt>
                <c:pt idx="102">
                  <c:v>0.83601789079958133</c:v>
                </c:pt>
                <c:pt idx="103">
                  <c:v>0.83636099949027098</c:v>
                </c:pt>
                <c:pt idx="104">
                  <c:v>0.836704085468714</c:v>
                </c:pt>
                <c:pt idx="105">
                  <c:v>0.83704710692717277</c:v>
                </c:pt>
                <c:pt idx="106">
                  <c:v>0.83739014989770477</c:v>
                </c:pt>
                <c:pt idx="107">
                  <c:v>0.83773317251509072</c:v>
                </c:pt>
                <c:pt idx="108">
                  <c:v>0.83807617550993041</c:v>
                </c:pt>
                <c:pt idx="109">
                  <c:v>0.83841915958659774</c:v>
                </c:pt>
                <c:pt idx="110">
                  <c:v>0.83876212542418238</c:v>
                </c:pt>
                <c:pt idx="111">
                  <c:v>0.83910507367739684</c:v>
                </c:pt>
                <c:pt idx="112">
                  <c:v>0.8394480049774522</c:v>
                </c:pt>
                <c:pt idx="113">
                  <c:v>0.83979087730988145</c:v>
                </c:pt>
                <c:pt idx="114">
                  <c:v>0.84013377650743326</c:v>
                </c:pt>
                <c:pt idx="115">
                  <c:v>0.84047666051273584</c:v>
                </c:pt>
                <c:pt idx="116">
                  <c:v>0.84081952987113184</c:v>
                </c:pt>
                <c:pt idx="117">
                  <c:v>0.84116238510838881</c:v>
                </c:pt>
                <c:pt idx="118">
                  <c:v>0.84150522673140138</c:v>
                </c:pt>
                <c:pt idx="119">
                  <c:v>0.84184805522886852</c:v>
                </c:pt>
                <c:pt idx="120">
                  <c:v>0.84219087107194635</c:v>
                </c:pt>
                <c:pt idx="121">
                  <c:v>0.84253363209185905</c:v>
                </c:pt>
                <c:pt idx="122">
                  <c:v>0.84287642397258455</c:v>
                </c:pt>
                <c:pt idx="123">
                  <c:v>0.84321920451332133</c:v>
                </c:pt>
                <c:pt idx="124">
                  <c:v>0.84356197412113065</c:v>
                </c:pt>
                <c:pt idx="125">
                  <c:v>0.84390473318846282</c:v>
                </c:pt>
                <c:pt idx="126">
                  <c:v>0.84424748209368028</c:v>
                </c:pt>
                <c:pt idx="127">
                  <c:v>0.84459022120156368</c:v>
                </c:pt>
                <c:pt idx="128">
                  <c:v>0.84493295086379971</c:v>
                </c:pt>
                <c:pt idx="129">
                  <c:v>0.84527562879642981</c:v>
                </c:pt>
                <c:pt idx="130">
                  <c:v>0.84561834057238683</c:v>
                </c:pt>
                <c:pt idx="131">
                  <c:v>0.84596104388380722</c:v>
                </c:pt>
                <c:pt idx="132">
                  <c:v>0.84630373903453493</c:v>
                </c:pt>
                <c:pt idx="133">
                  <c:v>0.84664642631750775</c:v>
                </c:pt>
                <c:pt idx="134">
                  <c:v>0.84698910601514765</c:v>
                </c:pt>
                <c:pt idx="135">
                  <c:v>0.8473317783997385</c:v>
                </c:pt>
                <c:pt idx="136">
                  <c:v>0.84767440111077064</c:v>
                </c:pt>
                <c:pt idx="137">
                  <c:v>0.84801705964737173</c:v>
                </c:pt>
                <c:pt idx="138">
                  <c:v>0.84835971163052393</c:v>
                </c:pt>
                <c:pt idx="139">
                  <c:v>0.84870235729547017</c:v>
                </c:pt>
                <c:pt idx="140">
                  <c:v>0.84904499686901047</c:v>
                </c:pt>
                <c:pt idx="141">
                  <c:v>0.84938763056980249</c:v>
                </c:pt>
                <c:pt idx="142">
                  <c:v>0.84973025860865503</c:v>
                </c:pt>
                <c:pt idx="143">
                  <c:v>0.85007288118881008</c:v>
                </c:pt>
                <c:pt idx="144">
                  <c:v>0.85041545588319312</c:v>
                </c:pt>
                <c:pt idx="145">
                  <c:v>0.85075806812675792</c:v>
                </c:pt>
                <c:pt idx="146">
                  <c:v>0.85110067547861479</c:v>
                </c:pt>
                <c:pt idx="147">
                  <c:v>0.85144327811435783</c:v>
                </c:pt>
                <c:pt idx="148">
                  <c:v>0.85178587620327673</c:v>
                </c:pt>
                <c:pt idx="149">
                  <c:v>0.85212846990858493</c:v>
                </c:pt>
                <c:pt idx="150">
                  <c:v>0.85247105938763745</c:v>
                </c:pt>
                <c:pt idx="151">
                  <c:v>0.85281364479214061</c:v>
                </c:pt>
                <c:pt idx="152">
                  <c:v>0.85315618364533441</c:v>
                </c:pt>
                <c:pt idx="153">
                  <c:v>0.85349876133427027</c:v>
                </c:pt>
                <c:pt idx="154">
                  <c:v>0.85384133537187568</c:v>
                </c:pt>
                <c:pt idx="155">
                  <c:v>0.85418390588922022</c:v>
                </c:pt>
                <c:pt idx="156">
                  <c:v>0.8545264730126676</c:v>
                </c:pt>
                <c:pt idx="157">
                  <c:v>0.85486903686404492</c:v>
                </c:pt>
                <c:pt idx="158">
                  <c:v>0.85521159756080745</c:v>
                </c:pt>
                <c:pt idx="159">
                  <c:v>0.85555415521619338</c:v>
                </c:pt>
                <c:pt idx="160">
                  <c:v>0.85589666731635616</c:v>
                </c:pt>
                <c:pt idx="161">
                  <c:v>0.85623921921259116</c:v>
                </c:pt>
                <c:pt idx="162">
                  <c:v>0.85658176838335487</c:v>
                </c:pt>
                <c:pt idx="163">
                  <c:v>0.8569243149264808</c:v>
                </c:pt>
                <c:pt idx="164">
                  <c:v>0.85726685893629095</c:v>
                </c:pt>
                <c:pt idx="165">
                  <c:v>0.85760940050372181</c:v>
                </c:pt>
                <c:pt idx="166">
                  <c:v>0.85795193971644523</c:v>
                </c:pt>
                <c:pt idx="167">
                  <c:v>0.85829447665898606</c:v>
                </c:pt>
                <c:pt idx="168">
                  <c:v>0.85863696878981488</c:v>
                </c:pt>
                <c:pt idx="169">
                  <c:v>0.85897950143353752</c:v>
                </c:pt>
                <c:pt idx="170">
                  <c:v>0.85932203204287971</c:v>
                </c:pt>
                <c:pt idx="171">
                  <c:v>0.85966456069086727</c:v>
                </c:pt>
                <c:pt idx="172">
                  <c:v>0.86000708744790533</c:v>
                </c:pt>
                <c:pt idx="173">
                  <c:v>0.86034961238187191</c:v>
                </c:pt>
                <c:pt idx="174">
                  <c:v>0.86069213555820789</c:v>
                </c:pt>
                <c:pt idx="175">
                  <c:v>0.86103461441698526</c:v>
                </c:pt>
                <c:pt idx="176">
                  <c:v>0.8613771342650719</c:v>
                </c:pt>
                <c:pt idx="177">
                  <c:v>0.86171965253809157</c:v>
                </c:pt>
                <c:pt idx="178">
                  <c:v>0.86206216929258295</c:v>
                </c:pt>
                <c:pt idx="179">
                  <c:v>0.86240468458305541</c:v>
                </c:pt>
                <c:pt idx="180">
                  <c:v>0.86274719846206116</c:v>
                </c:pt>
                <c:pt idx="181">
                  <c:v>0.86308971098026699</c:v>
                </c:pt>
                <c:pt idx="182">
                  <c:v>0.86343222218652005</c:v>
                </c:pt>
                <c:pt idx="183">
                  <c:v>0.86377468950489389</c:v>
                </c:pt>
                <c:pt idx="184">
                  <c:v>0.86411719822683275</c:v>
                </c:pt>
                <c:pt idx="185">
                  <c:v>0.86445970577309006</c:v>
                </c:pt>
                <c:pt idx="186">
                  <c:v>0.86480221218586828</c:v>
                </c:pt>
                <c:pt idx="187">
                  <c:v>0.86514471750585475</c:v>
                </c:pt>
                <c:pt idx="188">
                  <c:v>0.86548722177227655</c:v>
                </c:pt>
                <c:pt idx="189">
                  <c:v>0.86582972502295241</c:v>
                </c:pt>
                <c:pt idx="190">
                  <c:v>0.86617222729434384</c:v>
                </c:pt>
                <c:pt idx="191">
                  <c:v>0.86651468599858306</c:v>
                </c:pt>
                <c:pt idx="192">
                  <c:v>0.86685718641560139</c:v>
                </c:pt>
                <c:pt idx="193">
                  <c:v>0.86719968595505204</c:v>
                </c:pt>
                <c:pt idx="194">
                  <c:v>0.86754218464843702</c:v>
                </c:pt>
                <c:pt idx="195">
                  <c:v>0.86788468252612661</c:v>
                </c:pt>
                <c:pt idx="196">
                  <c:v>0.86822717961740081</c:v>
                </c:pt>
                <c:pt idx="197">
                  <c:v>0.86856967595048873</c:v>
                </c:pt>
                <c:pt idx="198">
                  <c:v>0.86891217155260692</c:v>
                </c:pt>
                <c:pt idx="199">
                  <c:v>0.86925462382697338</c:v>
                </c:pt>
                <c:pt idx="200">
                  <c:v>0.86959711804492645</c:v>
                </c:pt>
                <c:pt idx="201">
                  <c:v>0.86993961160783417</c:v>
                </c:pt>
                <c:pt idx="202">
                  <c:v>0.87028210453921084</c:v>
                </c:pt>
                <c:pt idx="203">
                  <c:v>0.87062459686172544</c:v>
                </c:pt>
                <c:pt idx="204">
                  <c:v>0.87096708859723337</c:v>
                </c:pt>
                <c:pt idx="205">
                  <c:v>0.87130957976680701</c:v>
                </c:pt>
                <c:pt idx="206">
                  <c:v>0.87165207039075998</c:v>
                </c:pt>
                <c:pt idx="207">
                  <c:v>0.87199451786565829</c:v>
                </c:pt>
                <c:pt idx="208">
                  <c:v>0.87233700745642517</c:v>
                </c:pt>
                <c:pt idx="209">
                  <c:v>0.87267949655824451</c:v>
                </c:pt>
                <c:pt idx="210">
                  <c:v>0.87302198518866836</c:v>
                </c:pt>
                <c:pt idx="211">
                  <c:v>0.87336447336461742</c:v>
                </c:pt>
                <c:pt idx="212">
                  <c:v>0.87370696110240553</c:v>
                </c:pt>
                <c:pt idx="213">
                  <c:v>0.87404944841776122</c:v>
                </c:pt>
                <c:pt idx="214">
                  <c:v>0.87439193532584791</c:v>
                </c:pt>
                <c:pt idx="215">
                  <c:v>0.87473437921826447</c:v>
                </c:pt>
                <c:pt idx="216">
                  <c:v>0.87507686535514673</c:v>
                </c:pt>
                <c:pt idx="217">
                  <c:v>0.87541935112706248</c:v>
                </c:pt>
                <c:pt idx="218">
                  <c:v>0.87576183654711259</c:v>
                </c:pt>
                <c:pt idx="219">
                  <c:v>0.87610432162792806</c:v>
                </c:pt>
                <c:pt idx="220">
                  <c:v>0.87644680638168548</c:v>
                </c:pt>
                <c:pt idx="221">
                  <c:v>0.87678929082012524</c:v>
                </c:pt>
                <c:pt idx="222">
                  <c:v>0.87713173233154573</c:v>
                </c:pt>
                <c:pt idx="223">
                  <c:v>0.87747421617289945</c:v>
                </c:pt>
                <c:pt idx="224">
                  <c:v>0.87781669973168763</c:v>
                </c:pt>
                <c:pt idx="225">
                  <c:v>0.87815918301805262</c:v>
                </c:pt>
                <c:pt idx="226">
                  <c:v>0.87850166604177315</c:v>
                </c:pt>
                <c:pt idx="227">
                  <c:v>0.87884414881227768</c:v>
                </c:pt>
                <c:pt idx="228">
                  <c:v>0.87918663133865538</c:v>
                </c:pt>
                <c:pt idx="229">
                  <c:v>0.87952911362966901</c:v>
                </c:pt>
                <c:pt idx="230">
                  <c:v>0.87987155307074749</c:v>
                </c:pt>
                <c:pt idx="231">
                  <c:v>0.8802140349160763</c:v>
                </c:pt>
                <c:pt idx="232">
                  <c:v>0.88055651655048861</c:v>
                </c:pt>
                <c:pt idx="233">
                  <c:v>0.88089899798155513</c:v>
                </c:pt>
                <c:pt idx="234">
                  <c:v>0.88124147921657492</c:v>
                </c:pt>
                <c:pt idx="235">
                  <c:v>0.8815839602625859</c:v>
                </c:pt>
                <c:pt idx="236">
                  <c:v>0.88192644112637231</c:v>
                </c:pt>
                <c:pt idx="237">
                  <c:v>0.88226892181447536</c:v>
                </c:pt>
                <c:pt idx="238">
                  <c:v>0.88261135971018034</c:v>
                </c:pt>
                <c:pt idx="239">
                  <c:v>0.88295384006560929</c:v>
                </c:pt>
                <c:pt idx="240">
                  <c:v>0.88329632026360239</c:v>
                </c:pt>
                <c:pt idx="241">
                  <c:v>0.88363880030981123</c:v>
                </c:pt>
                <c:pt idx="242">
                  <c:v>0.88398128020968447</c:v>
                </c:pt>
                <c:pt idx="243">
                  <c:v>0.8843237599684749</c:v>
                </c:pt>
                <c:pt idx="244">
                  <c:v>0.88466623959124657</c:v>
                </c:pt>
                <c:pt idx="245">
                  <c:v>0.88500871908288192</c:v>
                </c:pt>
                <c:pt idx="246">
                  <c:v>0.8853511558250684</c:v>
                </c:pt>
                <c:pt idx="247">
                  <c:v>0.88569363506838439</c:v>
                </c:pt>
                <c:pt idx="248">
                  <c:v>0.88603611419418515</c:v>
                </c:pt>
                <c:pt idx="249">
                  <c:v>0.8863785932066891</c:v>
                </c:pt>
                <c:pt idx="250">
                  <c:v>0.88672107210996276</c:v>
                </c:pt>
                <c:pt idx="251">
                  <c:v>0.88706355090792743</c:v>
                </c:pt>
                <c:pt idx="252">
                  <c:v>0.88740602960436299</c:v>
                </c:pt>
                <c:pt idx="253">
                  <c:v>0.88774850820291407</c:v>
                </c:pt>
                <c:pt idx="254">
                  <c:v>0.88809094408407363</c:v>
                </c:pt>
                <c:pt idx="255">
                  <c:v>0.8884334224972702</c:v>
                </c:pt>
                <c:pt idx="256">
                  <c:v>0.88877590082274938</c:v>
                </c:pt>
                <c:pt idx="257">
                  <c:v>0.88911837906365965</c:v>
                </c:pt>
                <c:pt idx="258">
                  <c:v>0.88946085722303669</c:v>
                </c:pt>
                <c:pt idx="259">
                  <c:v>0.88980333530380729</c:v>
                </c:pt>
                <c:pt idx="260">
                  <c:v>0.89014581330879317</c:v>
                </c:pt>
                <c:pt idx="261">
                  <c:v>0.89048824861769382</c:v>
                </c:pt>
                <c:pt idx="262">
                  <c:v>0.89083072647917327</c:v>
                </c:pt>
                <c:pt idx="263">
                  <c:v>0.89117320427273916</c:v>
                </c:pt>
                <c:pt idx="264">
                  <c:v>0.89151568200082965</c:v>
                </c:pt>
                <c:pt idx="265">
                  <c:v>0.89185815966579496</c:v>
                </c:pt>
                <c:pt idx="266">
                  <c:v>0.89220063726990106</c:v>
                </c:pt>
                <c:pt idx="267">
                  <c:v>0.89254311481533188</c:v>
                </c:pt>
                <c:pt idx="268">
                  <c:v>0.89288559230419484</c:v>
                </c:pt>
                <c:pt idx="269">
                  <c:v>0.89322802711549887</c:v>
                </c:pt>
                <c:pt idx="270">
                  <c:v>0.89357050449724296</c:v>
                </c:pt>
                <c:pt idx="271">
                  <c:v>0.89391298182829404</c:v>
                </c:pt>
                <c:pt idx="272">
                  <c:v>0.89425545911047188</c:v>
                </c:pt>
                <c:pt idx="273">
                  <c:v>0.89459793634553098</c:v>
                </c:pt>
                <c:pt idx="274">
                  <c:v>0.89494041353516163</c:v>
                </c:pt>
                <c:pt idx="275">
                  <c:v>0.89528289068099576</c:v>
                </c:pt>
                <c:pt idx="276">
                  <c:v>0.89562536778460466</c:v>
                </c:pt>
                <c:pt idx="277">
                  <c:v>0.89596780222448424</c:v>
                </c:pt>
                <c:pt idx="278">
                  <c:v>0.896310279248136</c:v>
                </c:pt>
                <c:pt idx="279">
                  <c:v>0.89665275623394858</c:v>
                </c:pt>
                <c:pt idx="280">
                  <c:v>0.89699523318328012</c:v>
                </c:pt>
                <c:pt idx="281">
                  <c:v>0.89733771009744001</c:v>
                </c:pt>
                <c:pt idx="282">
                  <c:v>0.89768018697769114</c:v>
                </c:pt>
                <c:pt idx="283">
                  <c:v>0.89802266382525042</c:v>
                </c:pt>
                <c:pt idx="284">
                  <c:v>0.89836514064129114</c:v>
                </c:pt>
                <c:pt idx="285">
                  <c:v>0.89870757480392438</c:v>
                </c:pt>
                <c:pt idx="286">
                  <c:v>0.89905005156028206</c:v>
                </c:pt>
                <c:pt idx="287">
                  <c:v>0.89939252828839467</c:v>
                </c:pt>
                <c:pt idx="288">
                  <c:v>0.8997350049892765</c:v>
                </c:pt>
                <c:pt idx="289">
                  <c:v>0.900077481663905</c:v>
                </c:pt>
                <c:pt idx="290">
                  <c:v>0.90041995831322219</c:v>
                </c:pt>
                <c:pt idx="291">
                  <c:v>0.90076243493813679</c:v>
                </c:pt>
                <c:pt idx="292">
                  <c:v>0.9011049115395251</c:v>
                </c:pt>
                <c:pt idx="293">
                  <c:v>0.90144734549521033</c:v>
                </c:pt>
                <c:pt idx="294">
                  <c:v>0.90178982205204838</c:v>
                </c:pt>
                <c:pt idx="295">
                  <c:v>0.90213229858780308</c:v>
                </c:pt>
                <c:pt idx="296">
                  <c:v>0.90247477510323137</c:v>
                </c:pt>
                <c:pt idx="297">
                  <c:v>0.90281725159906312</c:v>
                </c:pt>
                <c:pt idx="298">
                  <c:v>0.90315972807600153</c:v>
                </c:pt>
                <c:pt idx="299">
                  <c:v>0.90350220453472441</c:v>
                </c:pt>
                <c:pt idx="300">
                  <c:v>0.90384468097588622</c:v>
                </c:pt>
                <c:pt idx="301">
                  <c:v>0.90418711477709679</c:v>
                </c:pt>
                <c:pt idx="302">
                  <c:v>0.90452959118500409</c:v>
                </c:pt>
                <c:pt idx="303">
                  <c:v>0.90487206757717409</c:v>
                </c:pt>
                <c:pt idx="304">
                  <c:v>0.90521454395417156</c:v>
                </c:pt>
                <c:pt idx="305">
                  <c:v>0.90555702031654117</c:v>
                </c:pt>
                <c:pt idx="306">
                  <c:v>0.90589949666480762</c:v>
                </c:pt>
                <c:pt idx="307">
                  <c:v>0.9062419729994774</c:v>
                </c:pt>
                <c:pt idx="308">
                  <c:v>0.90658440669801832</c:v>
                </c:pt>
                <c:pt idx="309">
                  <c:v>0.90692688300694135</c:v>
                </c:pt>
                <c:pt idx="310">
                  <c:v>0.90726935930367958</c:v>
                </c:pt>
                <c:pt idx="311">
                  <c:v>0.90761183558867109</c:v>
                </c:pt>
                <c:pt idx="312">
                  <c:v>0.90795431186233655</c:v>
                </c:pt>
                <c:pt idx="313">
                  <c:v>0.90829678812508308</c:v>
                </c:pt>
                <c:pt idx="314">
                  <c:v>0.90863926437730269</c:v>
                </c:pt>
                <c:pt idx="315">
                  <c:v>0.90898174061937265</c:v>
                </c:pt>
                <c:pt idx="316">
                  <c:v>0.90932417422863721</c:v>
                </c:pt>
                <c:pt idx="317">
                  <c:v>0.9096666504514882</c:v>
                </c:pt>
                <c:pt idx="318">
                  <c:v>0.91000912666524425</c:v>
                </c:pt>
                <c:pt idx="319">
                  <c:v>0.91035160287023098</c:v>
                </c:pt>
                <c:pt idx="320">
                  <c:v>0.91069407906676403</c:v>
                </c:pt>
                <c:pt idx="321">
                  <c:v>0.91103655525514626</c:v>
                </c:pt>
                <c:pt idx="322">
                  <c:v>0.91137903143567034</c:v>
                </c:pt>
                <c:pt idx="323">
                  <c:v>0.91172150760861836</c:v>
                </c:pt>
                <c:pt idx="324">
                  <c:v>0.91206394115124156</c:v>
                </c:pt>
                <c:pt idx="325">
                  <c:v>0.91240641730984318</c:v>
                </c:pt>
                <c:pt idx="326">
                  <c:v>0.91274889346165577</c:v>
                </c:pt>
                <c:pt idx="327">
                  <c:v>0.91309136960692261</c:v>
                </c:pt>
                <c:pt idx="328">
                  <c:v>0.91343384574587871</c:v>
                </c:pt>
                <c:pt idx="329">
                  <c:v>0.91377632187875069</c:v>
                </c:pt>
                <c:pt idx="330">
                  <c:v>0.91411879800575668</c:v>
                </c:pt>
                <c:pt idx="331">
                  <c:v>0.91446127412710732</c:v>
                </c:pt>
                <c:pt idx="332">
                  <c:v>0.91480370761998497</c:v>
                </c:pt>
                <c:pt idx="333">
                  <c:v>0.91514618373062651</c:v>
                </c:pt>
                <c:pt idx="334">
                  <c:v>0.91548865983619965</c:v>
                </c:pt>
                <c:pt idx="335">
                  <c:v>0.91583113593688703</c:v>
                </c:pt>
                <c:pt idx="336">
                  <c:v>0.91617361203286329</c:v>
                </c:pt>
                <c:pt idx="337">
                  <c:v>0.91651608812429808</c:v>
                </c:pt>
                <c:pt idx="338">
                  <c:v>0.91685856421135381</c:v>
                </c:pt>
                <c:pt idx="339">
                  <c:v>0.91720104029418803</c:v>
                </c:pt>
                <c:pt idx="340">
                  <c:v>0.91754347374993139</c:v>
                </c:pt>
                <c:pt idx="341">
                  <c:v>0.91788594982477134</c:v>
                </c:pt>
                <c:pt idx="342">
                  <c:v>0.91822842589582787</c:v>
                </c:pt>
                <c:pt idx="343">
                  <c:v>0.91857090196323699</c:v>
                </c:pt>
                <c:pt idx="344">
                  <c:v>0.91891337802712947</c:v>
                </c:pt>
                <c:pt idx="345">
                  <c:v>0.91925585408763133</c:v>
                </c:pt>
                <c:pt idx="346">
                  <c:v>0.9195983301448647</c:v>
                </c:pt>
                <c:pt idx="347">
                  <c:v>0.9199407635759258</c:v>
                </c:pt>
                <c:pt idx="348">
                  <c:v>0.92028323962696934</c:v>
                </c:pt>
                <c:pt idx="349">
                  <c:v>0.920625715675083</c:v>
                </c:pt>
                <c:pt idx="350">
                  <c:v>0.9209681917203727</c:v>
                </c:pt>
                <c:pt idx="351">
                  <c:v>0.92131066776293946</c:v>
                </c:pt>
                <c:pt idx="352">
                  <c:v>0.92165314380288099</c:v>
                </c:pt>
                <c:pt idx="353">
                  <c:v>0.92199561984029121</c:v>
                </c:pt>
                <c:pt idx="354">
                  <c:v>0.9223380958752615</c:v>
                </c:pt>
                <c:pt idx="355">
                  <c:v>0.92268052928485866</c:v>
                </c:pt>
                <c:pt idx="356">
                  <c:v>0.92302300531520776</c:v>
                </c:pt>
                <c:pt idx="357">
                  <c:v>0.92336548134337015</c:v>
                </c:pt>
                <c:pt idx="358">
                  <c:v>0.92370795736942424</c:v>
                </c:pt>
                <c:pt idx="359">
                  <c:v>0.92405043339344517</c:v>
                </c:pt>
                <c:pt idx="360">
                  <c:v>0.92439290941550634</c:v>
                </c:pt>
                <c:pt idx="361">
                  <c:v>0.9247353854356779</c:v>
                </c:pt>
                <c:pt idx="362">
                  <c:v>0.92507786145402804</c:v>
                </c:pt>
                <c:pt idx="363">
                  <c:v>0.92542029484760102</c:v>
                </c:pt>
                <c:pt idx="364">
                  <c:v>0.92576277086250081</c:v>
                </c:pt>
                <c:pt idx="365">
                  <c:v>0.92610524687576845</c:v>
                </c:pt>
                <c:pt idx="366">
                  <c:v>0.92644772288746147</c:v>
                </c:pt>
                <c:pt idx="367">
                  <c:v>0.92679019889763703</c:v>
                </c:pt>
                <c:pt idx="368">
                  <c:v>0.92713267490634932</c:v>
                </c:pt>
                <c:pt idx="369">
                  <c:v>0.92747515091365085</c:v>
                </c:pt>
                <c:pt idx="370">
                  <c:v>0.92781762691959235</c:v>
                </c:pt>
                <c:pt idx="371">
                  <c:v>0.92816006030120202</c:v>
                </c:pt>
                <c:pt idx="372">
                  <c:v>0.92850253630456792</c:v>
                </c:pt>
                <c:pt idx="373">
                  <c:v>0.92884501230671468</c:v>
                </c:pt>
                <c:pt idx="374">
                  <c:v>0.92918748830768627</c:v>
                </c:pt>
                <c:pt idx="375">
                  <c:v>0.92952996430752433</c:v>
                </c:pt>
                <c:pt idx="376">
                  <c:v>0.92987244030627003</c:v>
                </c:pt>
                <c:pt idx="377">
                  <c:v>0.93021491630396269</c:v>
                </c:pt>
                <c:pt idx="378">
                  <c:v>0.9305573923006395</c:v>
                </c:pt>
                <c:pt idx="379">
                  <c:v>0.93089982567331675</c:v>
                </c:pt>
                <c:pt idx="380">
                  <c:v>0.93124230166807076</c:v>
                </c:pt>
                <c:pt idx="381">
                  <c:v>0.93158477766191405</c:v>
                </c:pt>
                <c:pt idx="382">
                  <c:v>0.93192725365487994</c:v>
                </c:pt>
                <c:pt idx="383">
                  <c:v>0.93226972964699972</c:v>
                </c:pt>
                <c:pt idx="384">
                  <c:v>0.9326122056383036</c:v>
                </c:pt>
                <c:pt idx="385">
                  <c:v>0.93295468162882111</c:v>
                </c:pt>
                <c:pt idx="386">
                  <c:v>0.93329715761858034</c:v>
                </c:pt>
                <c:pt idx="387">
                  <c:v>0.93363959098458771</c:v>
                </c:pt>
                <c:pt idx="388">
                  <c:v>0.93398206697291064</c:v>
                </c:pt>
                <c:pt idx="389">
                  <c:v>0.93432454296055378</c:v>
                </c:pt>
                <c:pt idx="390">
                  <c:v>0.93466701894754167</c:v>
                </c:pt>
                <c:pt idx="391">
                  <c:v>0.93500949493389784</c:v>
                </c:pt>
                <c:pt idx="392">
                  <c:v>0.9353519709196445</c:v>
                </c:pt>
                <c:pt idx="393">
                  <c:v>0.93569444690480374</c:v>
                </c:pt>
                <c:pt idx="394">
                  <c:v>0.9360368802663761</c:v>
                </c:pt>
                <c:pt idx="395">
                  <c:v>0.9363793562504229</c:v>
                </c:pt>
                <c:pt idx="396">
                  <c:v>0.93672183223394334</c:v>
                </c:pt>
                <c:pt idx="397">
                  <c:v>0.93706430821695585</c:v>
                </c:pt>
                <c:pt idx="398">
                  <c:v>0.93740678419947887</c:v>
                </c:pt>
                <c:pt idx="399">
                  <c:v>0.93774926018153026</c:v>
                </c:pt>
                <c:pt idx="400">
                  <c:v>0.93809173616312624</c:v>
                </c:pt>
                <c:pt idx="401">
                  <c:v>0.93843421214428369</c:v>
                </c:pt>
                <c:pt idx="402">
                  <c:v>0.93877664550199724</c:v>
                </c:pt>
                <c:pt idx="403">
                  <c:v>0.93911912148232368</c:v>
                </c:pt>
                <c:pt idx="404">
                  <c:v>0.93946159746225655</c:v>
                </c:pt>
                <c:pt idx="405">
                  <c:v>0.93980407344181027</c:v>
                </c:pt>
                <c:pt idx="406">
                  <c:v>0.9401465494209984</c:v>
                </c:pt>
                <c:pt idx="407">
                  <c:v>0.94048902539983392</c:v>
                </c:pt>
                <c:pt idx="408">
                  <c:v>0.94083150137832916</c:v>
                </c:pt>
                <c:pt idx="409">
                  <c:v>0.94117397735649677</c:v>
                </c:pt>
                <c:pt idx="410">
                  <c:v>0.94151641071132819</c:v>
                </c:pt>
                <c:pt idx="411">
                  <c:v>0.94185888668887474</c:v>
                </c:pt>
                <c:pt idx="412">
                  <c:v>0.94220136266612764</c:v>
                </c:pt>
                <c:pt idx="413">
                  <c:v>0.94254383864309677</c:v>
                </c:pt>
                <c:pt idx="414">
                  <c:v>0.94288631461979311</c:v>
                </c:pt>
                <c:pt idx="415">
                  <c:v>0.94322879059622555</c:v>
                </c:pt>
                <c:pt idx="416">
                  <c:v>0.9435712665724042</c:v>
                </c:pt>
                <c:pt idx="417">
                  <c:v>0.94391374254833771</c:v>
                </c:pt>
                <c:pt idx="418">
                  <c:v>0.94425617590101463</c:v>
                </c:pt>
                <c:pt idx="419">
                  <c:v>0.94459865187648395</c:v>
                </c:pt>
                <c:pt idx="420">
                  <c:v>0.9449411278517339</c:v>
                </c:pt>
                <c:pt idx="421">
                  <c:v>0.94528360382677179</c:v>
                </c:pt>
                <c:pt idx="422">
                  <c:v>0.9456260798016054</c:v>
                </c:pt>
                <c:pt idx="423">
                  <c:v>0.94596855577624217</c:v>
                </c:pt>
                <c:pt idx="424">
                  <c:v>0.94631103175068865</c:v>
                </c:pt>
                <c:pt idx="425">
                  <c:v>0.94665350772495227</c:v>
                </c:pt>
                <c:pt idx="426">
                  <c:v>0.94699594107601859</c:v>
                </c:pt>
                <c:pt idx="427">
                  <c:v>0.94733841704993493</c:v>
                </c:pt>
                <c:pt idx="428">
                  <c:v>0.9476808930236873</c:v>
                </c:pt>
                <c:pt idx="429">
                  <c:v>0.9480233689972809</c:v>
                </c:pt>
                <c:pt idx="430">
                  <c:v>0.94836584497072174</c:v>
                </c:pt>
                <c:pt idx="431">
                  <c:v>0.94870832094401547</c:v>
                </c:pt>
                <c:pt idx="432">
                  <c:v>0.94905079691716687</c:v>
                </c:pt>
                <c:pt idx="433">
                  <c:v>0.94939323026716094</c:v>
                </c:pt>
                <c:pt idx="434">
                  <c:v>0.949735706240043</c:v>
                </c:pt>
                <c:pt idx="435">
                  <c:v>0.95007818221279772</c:v>
                </c:pt>
                <c:pt idx="436">
                  <c:v>0.95042065818542953</c:v>
                </c:pt>
                <c:pt idx="437">
                  <c:v>0.95076313415794278</c:v>
                </c:pt>
                <c:pt idx="438">
                  <c:v>0.95110561013034189</c:v>
                </c:pt>
                <c:pt idx="439">
                  <c:v>0.95144808610263032</c:v>
                </c:pt>
                <c:pt idx="440">
                  <c:v>0.95179056207481239</c:v>
                </c:pt>
                <c:pt idx="441">
                  <c:v>0.95213299542387164</c:v>
                </c:pt>
                <c:pt idx="442">
                  <c:v>0.95247547139585198</c:v>
                </c:pt>
                <c:pt idx="443">
                  <c:v>0.95281794736773728</c:v>
                </c:pt>
                <c:pt idx="444">
                  <c:v>0.95316042333953033</c:v>
                </c:pt>
                <c:pt idx="445">
                  <c:v>0.95350289931123466</c:v>
                </c:pt>
                <c:pt idx="446">
                  <c:v>0.9538453752828534</c:v>
                </c:pt>
                <c:pt idx="447">
                  <c:v>0.95418785125438932</c:v>
                </c:pt>
                <c:pt idx="448">
                  <c:v>0.95453032722584541</c:v>
                </c:pt>
                <c:pt idx="449">
                  <c:v>0.95487276057420445</c:v>
                </c:pt>
                <c:pt idx="450">
                  <c:v>0.95521523654550933</c:v>
                </c:pt>
                <c:pt idx="451">
                  <c:v>0.95555771251674293</c:v>
                </c:pt>
                <c:pt idx="452">
                  <c:v>0.95590018848790759</c:v>
                </c:pt>
                <c:pt idx="453">
                  <c:v>0.95624266445900563</c:v>
                </c:pt>
                <c:pt idx="454">
                  <c:v>0.95658514043003917</c:v>
                </c:pt>
                <c:pt idx="455">
                  <c:v>0.95692761640101076</c:v>
                </c:pt>
                <c:pt idx="456">
                  <c:v>0.95727009237192262</c:v>
                </c:pt>
                <c:pt idx="457">
                  <c:v>0.95761252571975619</c:v>
                </c:pt>
                <c:pt idx="458">
                  <c:v>0.95795500169055492</c:v>
                </c:pt>
                <c:pt idx="459">
                  <c:v>0.95829747766129958</c:v>
                </c:pt>
                <c:pt idx="460">
                  <c:v>0.9586399536319925</c:v>
                </c:pt>
                <c:pt idx="461">
                  <c:v>0.95898242960263513</c:v>
                </c:pt>
                <c:pt idx="462">
                  <c:v>0.95932490557322969</c:v>
                </c:pt>
                <c:pt idx="463">
                  <c:v>0.95966738154377773</c:v>
                </c:pt>
                <c:pt idx="464">
                  <c:v>0.9600098575142807</c:v>
                </c:pt>
                <c:pt idx="465">
                  <c:v>0.96035229086172014</c:v>
                </c:pt>
                <c:pt idx="466">
                  <c:v>0.96069476683213795</c:v>
                </c:pt>
                <c:pt idx="467">
                  <c:v>0.96103724280251523</c:v>
                </c:pt>
                <c:pt idx="468">
                  <c:v>0.96137971877285366</c:v>
                </c:pt>
                <c:pt idx="469">
                  <c:v>0.96172219474315412</c:v>
                </c:pt>
                <c:pt idx="470">
                  <c:v>0.96206467071341861</c:v>
                </c:pt>
                <c:pt idx="471">
                  <c:v>0.96240714668364791</c:v>
                </c:pt>
                <c:pt idx="472">
                  <c:v>0.96274962265384323</c:v>
                </c:pt>
                <c:pt idx="473">
                  <c:v>0.96309205600098546</c:v>
                </c:pt>
                <c:pt idx="474">
                  <c:v>0.9634345319711165</c:v>
                </c:pt>
                <c:pt idx="475">
                  <c:v>0.96377700794121712</c:v>
                </c:pt>
                <c:pt idx="476">
                  <c:v>0.96411948391128865</c:v>
                </c:pt>
                <c:pt idx="477">
                  <c:v>0.96446195988133121</c:v>
                </c:pt>
                <c:pt idx="478">
                  <c:v>0.96480443585134679</c:v>
                </c:pt>
                <c:pt idx="479">
                  <c:v>0.9651469118213355</c:v>
                </c:pt>
                <c:pt idx="480">
                  <c:v>0.96548934516827856</c:v>
                </c:pt>
                <c:pt idx="481">
                  <c:v>0.96583182113821708</c:v>
                </c:pt>
                <c:pt idx="482">
                  <c:v>0.96617429710813163</c:v>
                </c:pt>
                <c:pt idx="483">
                  <c:v>0.96651677307802353</c:v>
                </c:pt>
                <c:pt idx="484">
                  <c:v>0.96685924904789289</c:v>
                </c:pt>
                <c:pt idx="485">
                  <c:v>0.9672017250177406</c:v>
                </c:pt>
                <c:pt idx="486">
                  <c:v>0.96754420098756777</c:v>
                </c:pt>
                <c:pt idx="487">
                  <c:v>0.96788667695737474</c:v>
                </c:pt>
                <c:pt idx="488">
                  <c:v>0.96822911030414194</c:v>
                </c:pt>
                <c:pt idx="489">
                  <c:v>0.96857158627391071</c:v>
                </c:pt>
                <c:pt idx="490">
                  <c:v>0.96891406224366139</c:v>
                </c:pt>
                <c:pt idx="491">
                  <c:v>0.96925653821339475</c:v>
                </c:pt>
                <c:pt idx="492">
                  <c:v>0.96959901418311079</c:v>
                </c:pt>
                <c:pt idx="493">
                  <c:v>0.96994149015281073</c:v>
                </c:pt>
                <c:pt idx="494">
                  <c:v>0.97028396612249457</c:v>
                </c:pt>
                <c:pt idx="495">
                  <c:v>0.97062644209216353</c:v>
                </c:pt>
                <c:pt idx="496">
                  <c:v>0.97096887543879684</c:v>
                </c:pt>
                <c:pt idx="497">
                  <c:v>0.97131135140843661</c:v>
                </c:pt>
                <c:pt idx="498">
                  <c:v>0.97165382737806205</c:v>
                </c:pt>
                <c:pt idx="499">
                  <c:v>0.97199630334767462</c:v>
                </c:pt>
                <c:pt idx="500">
                  <c:v>0.97233877931727408</c:v>
                </c:pt>
                <c:pt idx="501">
                  <c:v>0.97268125528686111</c:v>
                </c:pt>
                <c:pt idx="502">
                  <c:v>0.97302373125643593</c:v>
                </c:pt>
                <c:pt idx="503">
                  <c:v>0.97336620722599898</c:v>
                </c:pt>
                <c:pt idx="504">
                  <c:v>0.97370864057252982</c:v>
                </c:pt>
                <c:pt idx="505">
                  <c:v>0.97405111654207077</c:v>
                </c:pt>
                <c:pt idx="506">
                  <c:v>0.97439359251160063</c:v>
                </c:pt>
                <c:pt idx="507">
                  <c:v>0.9747360684811206</c:v>
                </c:pt>
                <c:pt idx="508">
                  <c:v>0.97507854445063036</c:v>
                </c:pt>
                <c:pt idx="509">
                  <c:v>0.97542102042013035</c:v>
                </c:pt>
                <c:pt idx="510">
                  <c:v>0.97576349638962112</c:v>
                </c:pt>
                <c:pt idx="511">
                  <c:v>0.97610597235910268</c:v>
                </c:pt>
                <c:pt idx="512">
                  <c:v>0.97644840570555524</c:v>
                </c:pt>
                <c:pt idx="513">
                  <c:v>0.97679088167501971</c:v>
                </c:pt>
                <c:pt idx="514">
                  <c:v>0.97713335764447595</c:v>
                </c:pt>
                <c:pt idx="515">
                  <c:v>0.97747583361392387</c:v>
                </c:pt>
                <c:pt idx="516">
                  <c:v>0.97781830958336413</c:v>
                </c:pt>
                <c:pt idx="517">
                  <c:v>0.97816078555279706</c:v>
                </c:pt>
                <c:pt idx="518">
                  <c:v>0.97850326152222267</c:v>
                </c:pt>
                <c:pt idx="519">
                  <c:v>0.97884569486862072</c:v>
                </c:pt>
                <c:pt idx="520">
                  <c:v>0.97918817083803211</c:v>
                </c:pt>
                <c:pt idx="521">
                  <c:v>0.97953064680743718</c:v>
                </c:pt>
                <c:pt idx="522">
                  <c:v>0.97987312277683558</c:v>
                </c:pt>
                <c:pt idx="523">
                  <c:v>0.98021559874622799</c:v>
                </c:pt>
                <c:pt idx="524">
                  <c:v>0.98055807471561396</c:v>
                </c:pt>
                <c:pt idx="525">
                  <c:v>0.98090055068499427</c:v>
                </c:pt>
                <c:pt idx="526">
                  <c:v>0.98124302665436824</c:v>
                </c:pt>
                <c:pt idx="527">
                  <c:v>0.981585460000717</c:v>
                </c:pt>
                <c:pt idx="528">
                  <c:v>0.9819279359700801</c:v>
                </c:pt>
                <c:pt idx="529">
                  <c:v>0.98227041193943831</c:v>
                </c:pt>
                <c:pt idx="530">
                  <c:v>0.9826128879087912</c:v>
                </c:pt>
                <c:pt idx="531">
                  <c:v>0.9829553638781392</c:v>
                </c:pt>
                <c:pt idx="532">
                  <c:v>0.98329783984748209</c:v>
                </c:pt>
                <c:pt idx="533">
                  <c:v>0.98364031581682054</c:v>
                </c:pt>
                <c:pt idx="534">
                  <c:v>0.98398279178615422</c:v>
                </c:pt>
                <c:pt idx="535">
                  <c:v>0.98432522513246323</c:v>
                </c:pt>
                <c:pt idx="536">
                  <c:v>0.98466770110178803</c:v>
                </c:pt>
                <c:pt idx="537">
                  <c:v>0.98501017707110861</c:v>
                </c:pt>
                <c:pt idx="538">
                  <c:v>0.9853526530404253</c:v>
                </c:pt>
                <c:pt idx="539">
                  <c:v>0.98569512900973766</c:v>
                </c:pt>
                <c:pt idx="540">
                  <c:v>0.98603760497904624</c:v>
                </c:pt>
                <c:pt idx="541">
                  <c:v>0.98638008094835061</c:v>
                </c:pt>
                <c:pt idx="542">
                  <c:v>0.98672255691765165</c:v>
                </c:pt>
                <c:pt idx="543">
                  <c:v>0.98706499026392869</c:v>
                </c:pt>
                <c:pt idx="544">
                  <c:v>0.98740746623322229</c:v>
                </c:pt>
                <c:pt idx="545">
                  <c:v>0.98774994220251233</c:v>
                </c:pt>
                <c:pt idx="546">
                  <c:v>0.98809241817179938</c:v>
                </c:pt>
                <c:pt idx="547">
                  <c:v>0.98843489414108276</c:v>
                </c:pt>
                <c:pt idx="548">
                  <c:v>0.98877737011036304</c:v>
                </c:pt>
                <c:pt idx="549">
                  <c:v>0.98911984607963999</c:v>
                </c:pt>
                <c:pt idx="550">
                  <c:v>0.98946232204891404</c:v>
                </c:pt>
                <c:pt idx="551">
                  <c:v>0.98980475539516433</c:v>
                </c:pt>
                <c:pt idx="552">
                  <c:v>0.99014723136443228</c:v>
                </c:pt>
                <c:pt idx="553">
                  <c:v>0.99048970733369723</c:v>
                </c:pt>
                <c:pt idx="554">
                  <c:v>0.99083218330295941</c:v>
                </c:pt>
                <c:pt idx="555">
                  <c:v>0.99117465927221882</c:v>
                </c:pt>
                <c:pt idx="556">
                  <c:v>0.99151713524147533</c:v>
                </c:pt>
                <c:pt idx="557">
                  <c:v>0.99185961121072941</c:v>
                </c:pt>
                <c:pt idx="558">
                  <c:v>0.99220208717998071</c:v>
                </c:pt>
                <c:pt idx="559">
                  <c:v>0.99254452052620901</c:v>
                </c:pt>
                <c:pt idx="560">
                  <c:v>0.99288699649545498</c:v>
                </c:pt>
                <c:pt idx="561">
                  <c:v>0.99322947246469895</c:v>
                </c:pt>
                <c:pt idx="562">
                  <c:v>0.99357194843394014</c:v>
                </c:pt>
                <c:pt idx="563">
                  <c:v>0.99391442440317923</c:v>
                </c:pt>
                <c:pt idx="564">
                  <c:v>0.99425690037241576</c:v>
                </c:pt>
                <c:pt idx="565">
                  <c:v>0.99459937634164985</c:v>
                </c:pt>
                <c:pt idx="566">
                  <c:v>0.99494180968786128</c:v>
                </c:pt>
                <c:pt idx="567">
                  <c:v>0.99528428565709104</c:v>
                </c:pt>
                <c:pt idx="568">
                  <c:v>0.99562676162631858</c:v>
                </c:pt>
                <c:pt idx="569">
                  <c:v>0.9959692375955439</c:v>
                </c:pt>
                <c:pt idx="570">
                  <c:v>0.99631171356476689</c:v>
                </c:pt>
                <c:pt idx="571">
                  <c:v>0.99665418953398821</c:v>
                </c:pt>
                <c:pt idx="572">
                  <c:v>0.99699666550320742</c:v>
                </c:pt>
                <c:pt idx="573">
                  <c:v>0.99733914147242453</c:v>
                </c:pt>
                <c:pt idx="574">
                  <c:v>0.99768157481861885</c:v>
                </c:pt>
                <c:pt idx="575">
                  <c:v>0.99802405078783196</c:v>
                </c:pt>
                <c:pt idx="576">
                  <c:v>0.99836652675704318</c:v>
                </c:pt>
                <c:pt idx="577">
                  <c:v>0.99870900272625218</c:v>
                </c:pt>
                <c:pt idx="578">
                  <c:v>0.99905147869545952</c:v>
                </c:pt>
                <c:pt idx="579">
                  <c:v>0.99939395466466496</c:v>
                </c:pt>
                <c:pt idx="580">
                  <c:v>0.9997364306338683</c:v>
                </c:pt>
                <c:pt idx="581">
                  <c:v>1.0000789066030704</c:v>
                </c:pt>
                <c:pt idx="582">
                  <c:v>1.0004213399492499</c:v>
                </c:pt>
                <c:pt idx="583">
                  <c:v>1.000763815918448</c:v>
                </c:pt>
                <c:pt idx="584">
                  <c:v>1.0011062918876443</c:v>
                </c:pt>
                <c:pt idx="585">
                  <c:v>1.0014487678568387</c:v>
                </c:pt>
                <c:pt idx="586">
                  <c:v>1.0017912438260315</c:v>
                </c:pt>
                <c:pt idx="587">
                  <c:v>1.0021337197952225</c:v>
                </c:pt>
                <c:pt idx="588">
                  <c:v>1.0024761957644122</c:v>
                </c:pt>
                <c:pt idx="589">
                  <c:v>1.0028186717336001</c:v>
                </c:pt>
                <c:pt idx="590">
                  <c:v>1.0031611050797657</c:v>
                </c:pt>
                <c:pt idx="591">
                  <c:v>1.0035035810489501</c:v>
                </c:pt>
                <c:pt idx="592">
                  <c:v>1.0038460570181333</c:v>
                </c:pt>
                <c:pt idx="593">
                  <c:v>1.0041885329873144</c:v>
                </c:pt>
                <c:pt idx="594">
                  <c:v>1.0045310089564943</c:v>
                </c:pt>
                <c:pt idx="595">
                  <c:v>1.0048734849256722</c:v>
                </c:pt>
                <c:pt idx="596">
                  <c:v>1.0052159608948485</c:v>
                </c:pt>
                <c:pt idx="597">
                  <c:v>1.0055584368640236</c:v>
                </c:pt>
                <c:pt idx="598">
                  <c:v>1.0059008702101766</c:v>
                </c:pt>
                <c:pt idx="599">
                  <c:v>1.0062433461793483</c:v>
                </c:pt>
                <c:pt idx="600">
                  <c:v>1.0065858221485187</c:v>
                </c:pt>
                <c:pt idx="601">
                  <c:v>1.0069282981176875</c:v>
                </c:pt>
                <c:pt idx="602">
                  <c:v>1.0072707740868547</c:v>
                </c:pt>
                <c:pt idx="603">
                  <c:v>1.0076132500560206</c:v>
                </c:pt>
                <c:pt idx="604">
                  <c:v>1.007955726025185</c:v>
                </c:pt>
                <c:pt idx="605">
                  <c:v>1.0082981593713276</c:v>
                </c:pt>
                <c:pt idx="606">
                  <c:v>1.0086406353404889</c:v>
                </c:pt>
                <c:pt idx="607">
                  <c:v>1.008983111309649</c:v>
                </c:pt>
                <c:pt idx="608">
                  <c:v>1.0093255872788072</c:v>
                </c:pt>
                <c:pt idx="609">
                  <c:v>1.0096680632479642</c:v>
                </c:pt>
                <c:pt idx="610">
                  <c:v>1.0100105392171201</c:v>
                </c:pt>
                <c:pt idx="611">
                  <c:v>1.0103530151862741</c:v>
                </c:pt>
                <c:pt idx="612">
                  <c:v>1.0106954911554269</c:v>
                </c:pt>
                <c:pt idx="613">
                  <c:v>1.0110379245015577</c:v>
                </c:pt>
                <c:pt idx="614">
                  <c:v>1.0113804004707079</c:v>
                </c:pt>
                <c:pt idx="615">
                  <c:v>1.0117228764398563</c:v>
                </c:pt>
                <c:pt idx="616">
                  <c:v>1.0120653524090037</c:v>
                </c:pt>
                <c:pt idx="617">
                  <c:v>1.0124078283781492</c:v>
                </c:pt>
                <c:pt idx="618">
                  <c:v>1.0127503043472936</c:v>
                </c:pt>
                <c:pt idx="619">
                  <c:v>1.0130927803164369</c:v>
                </c:pt>
                <c:pt idx="620">
                  <c:v>1.0134352562855784</c:v>
                </c:pt>
                <c:pt idx="621">
                  <c:v>1.0137776896316983</c:v>
                </c:pt>
                <c:pt idx="622">
                  <c:v>1.0141201656008372</c:v>
                </c:pt>
                <c:pt idx="623">
                  <c:v>1.0144626415699751</c:v>
                </c:pt>
                <c:pt idx="624">
                  <c:v>1.0148051175391111</c:v>
                </c:pt>
                <c:pt idx="625">
                  <c:v>1.0151475935082461</c:v>
                </c:pt>
                <c:pt idx="626">
                  <c:v>1.0154900694773796</c:v>
                </c:pt>
                <c:pt idx="627">
                  <c:v>1.0158325454465116</c:v>
                </c:pt>
                <c:pt idx="628">
                  <c:v>1.0161750214156426</c:v>
                </c:pt>
                <c:pt idx="629">
                  <c:v>1.0165174547617519</c:v>
                </c:pt>
                <c:pt idx="630">
                  <c:v>1.0168599307308801</c:v>
                </c:pt>
                <c:pt idx="631">
                  <c:v>1.0172024067000069</c:v>
                </c:pt>
                <c:pt idx="632">
                  <c:v>1.0175448826691325</c:v>
                </c:pt>
                <c:pt idx="633">
                  <c:v>1.0178873586382569</c:v>
                </c:pt>
                <c:pt idx="634">
                  <c:v>1.0182298346073799</c:v>
                </c:pt>
                <c:pt idx="635">
                  <c:v>1.0185723105765017</c:v>
                </c:pt>
                <c:pt idx="636">
                  <c:v>1.0189147865456218</c:v>
                </c:pt>
                <c:pt idx="637">
                  <c:v>1.0192572198917207</c:v>
                </c:pt>
                <c:pt idx="638">
                  <c:v>1.0195996958608382</c:v>
                </c:pt>
                <c:pt idx="639">
                  <c:v>1.0199421718299548</c:v>
                </c:pt>
                <c:pt idx="640">
                  <c:v>1.0202846477990701</c:v>
                </c:pt>
                <c:pt idx="641">
                  <c:v>1.0206271237681839</c:v>
                </c:pt>
                <c:pt idx="642">
                  <c:v>1.0209695997372967</c:v>
                </c:pt>
                <c:pt idx="643">
                  <c:v>1.021312075706408</c:v>
                </c:pt>
                <c:pt idx="644">
                  <c:v>1.021654551675518</c:v>
                </c:pt>
                <c:pt idx="645">
                  <c:v>1.0219969850216062</c:v>
                </c:pt>
                <c:pt idx="646">
                  <c:v>1.0223394609907137</c:v>
                </c:pt>
                <c:pt idx="647">
                  <c:v>1.0226819369598199</c:v>
                </c:pt>
                <c:pt idx="648">
                  <c:v>1.023024412928925</c:v>
                </c:pt>
                <c:pt idx="649">
                  <c:v>1.0233668888980285</c:v>
                </c:pt>
                <c:pt idx="650">
                  <c:v>1.0237093648671309</c:v>
                </c:pt>
                <c:pt idx="651">
                  <c:v>1.024051840836232</c:v>
                </c:pt>
                <c:pt idx="652">
                  <c:v>1.0243942741823115</c:v>
                </c:pt>
                <c:pt idx="653">
                  <c:v>1.0247367501514102</c:v>
                </c:pt>
                <c:pt idx="654">
                  <c:v>1.0250792261205075</c:v>
                </c:pt>
                <c:pt idx="655">
                  <c:v>1.0254217020896035</c:v>
                </c:pt>
                <c:pt idx="656">
                  <c:v>1.0257641780586984</c:v>
                </c:pt>
                <c:pt idx="657">
                  <c:v>1.0261066540277919</c:v>
                </c:pt>
                <c:pt idx="658">
                  <c:v>1.0264491299968841</c:v>
                </c:pt>
                <c:pt idx="659">
                  <c:v>1.026791605965975</c:v>
                </c:pt>
                <c:pt idx="660">
                  <c:v>1.0271340393120445</c:v>
                </c:pt>
                <c:pt idx="661">
                  <c:v>1.0274765152811332</c:v>
                </c:pt>
                <c:pt idx="662">
                  <c:v>1.0278189912502202</c:v>
                </c:pt>
                <c:pt idx="663">
                  <c:v>1.0281614672193062</c:v>
                </c:pt>
                <c:pt idx="664">
                  <c:v>1.0285039431883911</c:v>
                </c:pt>
                <c:pt idx="665">
                  <c:v>1.0288464191574744</c:v>
                </c:pt>
                <c:pt idx="666">
                  <c:v>1.0291888951265569</c:v>
                </c:pt>
                <c:pt idx="667">
                  <c:v>1.0295313710956377</c:v>
                </c:pt>
                <c:pt idx="668">
                  <c:v>1.0298738044416971</c:v>
                </c:pt>
                <c:pt idx="669">
                  <c:v>1.0302162804107757</c:v>
                </c:pt>
                <c:pt idx="670">
                  <c:v>1.0305587563798531</c:v>
                </c:pt>
                <c:pt idx="671">
                  <c:v>1.0309012323489291</c:v>
                </c:pt>
                <c:pt idx="672">
                  <c:v>1.0312437083180037</c:v>
                </c:pt>
                <c:pt idx="673">
                  <c:v>1.0315861842870773</c:v>
                </c:pt>
                <c:pt idx="674">
                  <c:v>1.0319286602561497</c:v>
                </c:pt>
                <c:pt idx="675">
                  <c:v>1.0322711362252208</c:v>
                </c:pt>
                <c:pt idx="676">
                  <c:v>1.0326135695712702</c:v>
                </c:pt>
                <c:pt idx="677">
                  <c:v>1.0329560455403386</c:v>
                </c:pt>
                <c:pt idx="678">
                  <c:v>1.0332985215094059</c:v>
                </c:pt>
                <c:pt idx="679">
                  <c:v>1.0336409974784724</c:v>
                </c:pt>
                <c:pt idx="680">
                  <c:v>1.033983473447537</c:v>
                </c:pt>
                <c:pt idx="681">
                  <c:v>1.0343259494166006</c:v>
                </c:pt>
                <c:pt idx="682">
                  <c:v>1.0346684253856628</c:v>
                </c:pt>
                <c:pt idx="683">
                  <c:v>1.035010901354724</c:v>
                </c:pt>
                <c:pt idx="684">
                  <c:v>1.0353533347007637</c:v>
                </c:pt>
                <c:pt idx="685">
                  <c:v>1.0356958106698224</c:v>
                </c:pt>
                <c:pt idx="686">
                  <c:v>1.0360382866388798</c:v>
                </c:pt>
                <c:pt idx="687">
                  <c:v>1.036380762607936</c:v>
                </c:pt>
                <c:pt idx="688">
                  <c:v>1.0367232385769909</c:v>
                </c:pt>
                <c:pt idx="689">
                  <c:v>1.0370657145460447</c:v>
                </c:pt>
                <c:pt idx="690">
                  <c:v>1.0374081905150974</c:v>
                </c:pt>
                <c:pt idx="691">
                  <c:v>1.0377506238611283</c:v>
                </c:pt>
                <c:pt idx="692">
                  <c:v>1.0380930998301781</c:v>
                </c:pt>
                <c:pt idx="693">
                  <c:v>1.038435575799227</c:v>
                </c:pt>
                <c:pt idx="694">
                  <c:v>1.0387780517682745</c:v>
                </c:pt>
                <c:pt idx="695">
                  <c:v>1.0391205277373208</c:v>
                </c:pt>
                <c:pt idx="696">
                  <c:v>1.0394630037063664</c:v>
                </c:pt>
                <c:pt idx="697">
                  <c:v>1.0398054796754099</c:v>
                </c:pt>
                <c:pt idx="698">
                  <c:v>1.0401479556444524</c:v>
                </c:pt>
                <c:pt idx="699">
                  <c:v>1.0404903889904735</c:v>
                </c:pt>
                <c:pt idx="700">
                  <c:v>1.0408328649595138</c:v>
                </c:pt>
                <c:pt idx="701">
                  <c:v>1.0411753409285527</c:v>
                </c:pt>
                <c:pt idx="702">
                  <c:v>1.0415178168975903</c:v>
                </c:pt>
                <c:pt idx="703">
                  <c:v>1.0418602928666267</c:v>
                </c:pt>
                <c:pt idx="704">
                  <c:v>1.0422027688356623</c:v>
                </c:pt>
                <c:pt idx="705">
                  <c:v>1.0425452448046963</c:v>
                </c:pt>
                <c:pt idx="706">
                  <c:v>1.0428877207737293</c:v>
                </c:pt>
                <c:pt idx="707">
                  <c:v>1.0432301541197404</c:v>
                </c:pt>
                <c:pt idx="708">
                  <c:v>1.0435726300887707</c:v>
                </c:pt>
                <c:pt idx="709">
                  <c:v>1.0439151060577998</c:v>
                </c:pt>
                <c:pt idx="710">
                  <c:v>1.0442575820268276</c:v>
                </c:pt>
                <c:pt idx="711">
                  <c:v>1.0446000579958543</c:v>
                </c:pt>
                <c:pt idx="712">
                  <c:v>1.0449425339648799</c:v>
                </c:pt>
                <c:pt idx="713">
                  <c:v>1.0452850099339042</c:v>
                </c:pt>
                <c:pt idx="714">
                  <c:v>1.0456274859029271</c:v>
                </c:pt>
                <c:pt idx="715">
                  <c:v>1.0459699192489285</c:v>
                </c:pt>
                <c:pt idx="716">
                  <c:v>1.0463123952179489</c:v>
                </c:pt>
                <c:pt idx="717">
                  <c:v>1.0466548711869685</c:v>
                </c:pt>
                <c:pt idx="718">
                  <c:v>1.0469973471559864</c:v>
                </c:pt>
                <c:pt idx="719">
                  <c:v>1.0473398231250035</c:v>
                </c:pt>
                <c:pt idx="720">
                  <c:v>1.0476822990940189</c:v>
                </c:pt>
                <c:pt idx="721">
                  <c:v>1.0480247750630332</c:v>
                </c:pt>
                <c:pt idx="722">
                  <c:v>1.0483672510320465</c:v>
                </c:pt>
                <c:pt idx="723">
                  <c:v>1.0487096843780381</c:v>
                </c:pt>
                <c:pt idx="724">
                  <c:v>1.0490521603470488</c:v>
                </c:pt>
                <c:pt idx="725">
                  <c:v>1.0493946363160582</c:v>
                </c:pt>
                <c:pt idx="726">
                  <c:v>1.0497371122850667</c:v>
                </c:pt>
                <c:pt idx="727">
                  <c:v>1.0500795882540737</c:v>
                </c:pt>
                <c:pt idx="728">
                  <c:v>1.0504220642230795</c:v>
                </c:pt>
                <c:pt idx="729">
                  <c:v>1.050764540192084</c:v>
                </c:pt>
                <c:pt idx="730">
                  <c:v>1.0511070161610876</c:v>
                </c:pt>
                <c:pt idx="731">
                  <c:v>1.0514494495070692</c:v>
                </c:pt>
                <c:pt idx="732">
                  <c:v>1.0517919254760701</c:v>
                </c:pt>
                <c:pt idx="733">
                  <c:v>1.05213440144507</c:v>
                </c:pt>
                <c:pt idx="734">
                  <c:v>1.0524768774140685</c:v>
                </c:pt>
                <c:pt idx="735">
                  <c:v>1.0528193533830659</c:v>
                </c:pt>
                <c:pt idx="736">
                  <c:v>1.0531618293520617</c:v>
                </c:pt>
                <c:pt idx="737">
                  <c:v>1.0535043053210567</c:v>
                </c:pt>
                <c:pt idx="738">
                  <c:v>1.0538467386670298</c:v>
                </c:pt>
                <c:pt idx="739">
                  <c:v>1.0541892146360223</c:v>
                </c:pt>
                <c:pt idx="740">
                  <c:v>1.0545316906050131</c:v>
                </c:pt>
                <c:pt idx="741">
                  <c:v>1.0548741665740031</c:v>
                </c:pt>
                <c:pt idx="742">
                  <c:v>1.0552166425429921</c:v>
                </c:pt>
                <c:pt idx="743">
                  <c:v>1.0555591185119793</c:v>
                </c:pt>
                <c:pt idx="744">
                  <c:v>1.0559015944809655</c:v>
                </c:pt>
                <c:pt idx="745">
                  <c:v>1.0562440704499507</c:v>
                </c:pt>
                <c:pt idx="746">
                  <c:v>1.0565865037959141</c:v>
                </c:pt>
                <c:pt idx="747">
                  <c:v>1.0569289797648969</c:v>
                </c:pt>
                <c:pt idx="748">
                  <c:v>1.057271455733878</c:v>
                </c:pt>
                <c:pt idx="749">
                  <c:v>1.0576139317028581</c:v>
                </c:pt>
                <c:pt idx="750">
                  <c:v>1.0579564076718373</c:v>
                </c:pt>
                <c:pt idx="751">
                  <c:v>1.0582988836408149</c:v>
                </c:pt>
                <c:pt idx="752">
                  <c:v>1.0586413596097912</c:v>
                </c:pt>
                <c:pt idx="753">
                  <c:v>1.0589838355787666</c:v>
                </c:pt>
                <c:pt idx="754">
                  <c:v>1.05932626892472</c:v>
                </c:pt>
                <c:pt idx="755">
                  <c:v>1.0596687448936928</c:v>
                </c:pt>
                <c:pt idx="756">
                  <c:v>1.0600112208626646</c:v>
                </c:pt>
                <c:pt idx="757">
                  <c:v>1.0603536968316347</c:v>
                </c:pt>
                <c:pt idx="758">
                  <c:v>1.0606961728006041</c:v>
                </c:pt>
                <c:pt idx="759">
                  <c:v>1.061038648769572</c:v>
                </c:pt>
                <c:pt idx="760">
                  <c:v>1.0613811247385385</c:v>
                </c:pt>
                <c:pt idx="761">
                  <c:v>1.0617236007075039</c:v>
                </c:pt>
                <c:pt idx="762">
                  <c:v>1.0620660340534478</c:v>
                </c:pt>
                <c:pt idx="763">
                  <c:v>1.062408510022411</c:v>
                </c:pt>
                <c:pt idx="764">
                  <c:v>1.0627509859913731</c:v>
                </c:pt>
                <c:pt idx="765">
                  <c:v>1.0630934619603332</c:v>
                </c:pt>
                <c:pt idx="766">
                  <c:v>1.0634359379292926</c:v>
                </c:pt>
                <c:pt idx="767">
                  <c:v>1.0637784138982507</c:v>
                </c:pt>
                <c:pt idx="768">
                  <c:v>1.0641208898672077</c:v>
                </c:pt>
                <c:pt idx="769">
                  <c:v>1.0644633658361633</c:v>
                </c:pt>
                <c:pt idx="770">
                  <c:v>1.0648057991820974</c:v>
                </c:pt>
                <c:pt idx="771">
                  <c:v>1.0651482751510506</c:v>
                </c:pt>
                <c:pt idx="772">
                  <c:v>1.0654907511200027</c:v>
                </c:pt>
                <c:pt idx="773">
                  <c:v>1.0658332270889534</c:v>
                </c:pt>
                <c:pt idx="774">
                  <c:v>1.0661757030579033</c:v>
                </c:pt>
                <c:pt idx="775">
                  <c:v>1.0665181790268512</c:v>
                </c:pt>
                <c:pt idx="776">
                  <c:v>1.0668606549957986</c:v>
                </c:pt>
                <c:pt idx="777">
                  <c:v>1.0672030883417241</c:v>
                </c:pt>
                <c:pt idx="778">
                  <c:v>1.0675455643106686</c:v>
                </c:pt>
                <c:pt idx="779">
                  <c:v>1.067888040279612</c:v>
                </c:pt>
                <c:pt idx="780">
                  <c:v>1.0682305162485541</c:v>
                </c:pt>
                <c:pt idx="781">
                  <c:v>1.0685729922174951</c:v>
                </c:pt>
                <c:pt idx="782">
                  <c:v>1.068915468186435</c:v>
                </c:pt>
                <c:pt idx="783">
                  <c:v>1.0692579441553738</c:v>
                </c:pt>
                <c:pt idx="784">
                  <c:v>1.069600420124311</c:v>
                </c:pt>
                <c:pt idx="785">
                  <c:v>1.0699428534702269</c:v>
                </c:pt>
                <c:pt idx="786">
                  <c:v>1.0702853294391619</c:v>
                </c:pt>
                <c:pt idx="787">
                  <c:v>1.0706278054080955</c:v>
                </c:pt>
                <c:pt idx="788">
                  <c:v>1.0709702813770279</c:v>
                </c:pt>
                <c:pt idx="789">
                  <c:v>1.0713127573459593</c:v>
                </c:pt>
                <c:pt idx="790">
                  <c:v>1.071655233314889</c:v>
                </c:pt>
                <c:pt idx="791">
                  <c:v>1.071997709283818</c:v>
                </c:pt>
                <c:pt idx="792">
                  <c:v>1.0723401852527454</c:v>
                </c:pt>
                <c:pt idx="793">
                  <c:v>1.0726826185986515</c:v>
                </c:pt>
                <c:pt idx="794">
                  <c:v>1.0730250945675768</c:v>
                </c:pt>
                <c:pt idx="795">
                  <c:v>1.0733675705365004</c:v>
                </c:pt>
                <c:pt idx="796">
                  <c:v>1.0737100465054232</c:v>
                </c:pt>
                <c:pt idx="797">
                  <c:v>1.0740525224743447</c:v>
                </c:pt>
                <c:pt idx="798">
                  <c:v>1.0743949984432646</c:v>
                </c:pt>
                <c:pt idx="799">
                  <c:v>1.0747374744121838</c:v>
                </c:pt>
                <c:pt idx="800">
                  <c:v>1.0750799503811015</c:v>
                </c:pt>
                <c:pt idx="801">
                  <c:v>1.0754223837269978</c:v>
                </c:pt>
                <c:pt idx="802">
                  <c:v>1.0757648596959131</c:v>
                </c:pt>
                <c:pt idx="803">
                  <c:v>1.0761073356648272</c:v>
                </c:pt>
                <c:pt idx="804">
                  <c:v>1.07644981163374</c:v>
                </c:pt>
                <c:pt idx="805">
                  <c:v>1.0767922876026519</c:v>
                </c:pt>
                <c:pt idx="806">
                  <c:v>1.077134763571562</c:v>
                </c:pt>
                <c:pt idx="807">
                  <c:v>1.0774772395404713</c:v>
                </c:pt>
                <c:pt idx="808">
                  <c:v>1.0778197155093792</c:v>
                </c:pt>
                <c:pt idx="809">
                  <c:v>1.078162148855266</c:v>
                </c:pt>
                <c:pt idx="810">
                  <c:v>1.0785046248241712</c:v>
                </c:pt>
                <c:pt idx="811">
                  <c:v>1.0788471007930756</c:v>
                </c:pt>
                <c:pt idx="812">
                  <c:v>1.0791895767619788</c:v>
                </c:pt>
                <c:pt idx="813">
                  <c:v>1.0795320527308807</c:v>
                </c:pt>
                <c:pt idx="814">
                  <c:v>1.0798745286997813</c:v>
                </c:pt>
                <c:pt idx="815">
                  <c:v>1.0802170046686808</c:v>
                </c:pt>
                <c:pt idx="816">
                  <c:v>1.0805594806375793</c:v>
                </c:pt>
                <c:pt idx="817">
                  <c:v>1.0809019139834557</c:v>
                </c:pt>
                <c:pt idx="818">
                  <c:v>1.0812443899523516</c:v>
                </c:pt>
                <c:pt idx="819">
                  <c:v>1.0815868659212462</c:v>
                </c:pt>
                <c:pt idx="820">
                  <c:v>1.0819293418901395</c:v>
                </c:pt>
                <c:pt idx="821">
                  <c:v>1.0822718178590318</c:v>
                </c:pt>
                <c:pt idx="822">
                  <c:v>1.0826142938279226</c:v>
                </c:pt>
                <c:pt idx="823">
                  <c:v>1.0829567697968123</c:v>
                </c:pt>
                <c:pt idx="824">
                  <c:v>1.0832992031426802</c:v>
                </c:pt>
                <c:pt idx="825">
                  <c:v>1.0836416791115673</c:v>
                </c:pt>
                <c:pt idx="826">
                  <c:v>1.0839841550804534</c:v>
                </c:pt>
                <c:pt idx="827">
                  <c:v>1.0843266310493382</c:v>
                </c:pt>
                <c:pt idx="828">
                  <c:v>1.0846691070182219</c:v>
                </c:pt>
                <c:pt idx="829">
                  <c:v>1.0850115829871043</c:v>
                </c:pt>
                <c:pt idx="830">
                  <c:v>1.0853540589559851</c:v>
                </c:pt>
                <c:pt idx="831">
                  <c:v>1.0856965349248651</c:v>
                </c:pt>
                <c:pt idx="832">
                  <c:v>1.0860389682707234</c:v>
                </c:pt>
                <c:pt idx="833">
                  <c:v>1.0863814442396009</c:v>
                </c:pt>
                <c:pt idx="834">
                  <c:v>1.0867239202084771</c:v>
                </c:pt>
                <c:pt idx="835">
                  <c:v>1.0870663961773521</c:v>
                </c:pt>
                <c:pt idx="836">
                  <c:v>1.0874088721462261</c:v>
                </c:pt>
                <c:pt idx="837">
                  <c:v>1.0877513481150987</c:v>
                </c:pt>
                <c:pt idx="838">
                  <c:v>1.0880938240839697</c:v>
                </c:pt>
                <c:pt idx="839">
                  <c:v>1.0884363000528401</c:v>
                </c:pt>
                <c:pt idx="840">
                  <c:v>1.0887787333986885</c:v>
                </c:pt>
                <c:pt idx="841">
                  <c:v>1.0891212093675562</c:v>
                </c:pt>
                <c:pt idx="842">
                  <c:v>1.0894636853364228</c:v>
                </c:pt>
                <c:pt idx="843">
                  <c:v>1.0898061613052881</c:v>
                </c:pt>
                <c:pt idx="844">
                  <c:v>1.0901486372741518</c:v>
                </c:pt>
                <c:pt idx="845">
                  <c:v>1.0904911132430146</c:v>
                </c:pt>
                <c:pt idx="846">
                  <c:v>1.0908335892118763</c:v>
                </c:pt>
                <c:pt idx="847">
                  <c:v>1.0911760651807367</c:v>
                </c:pt>
                <c:pt idx="848">
                  <c:v>1.0915184985265753</c:v>
                </c:pt>
                <c:pt idx="849">
                  <c:v>1.0918609744954335</c:v>
                </c:pt>
                <c:pt idx="850">
                  <c:v>1.0922034504642899</c:v>
                </c:pt>
                <c:pt idx="851">
                  <c:v>1.0925459264331452</c:v>
                </c:pt>
                <c:pt idx="852">
                  <c:v>1.0928884024019998</c:v>
                </c:pt>
                <c:pt idx="853">
                  <c:v>1.0932308783708526</c:v>
                </c:pt>
                <c:pt idx="854">
                  <c:v>1.0935733543397044</c:v>
                </c:pt>
                <c:pt idx="855">
                  <c:v>1.0939158303085548</c:v>
                </c:pt>
                <c:pt idx="856">
                  <c:v>1.0942582636543841</c:v>
                </c:pt>
                <c:pt idx="857">
                  <c:v>1.094600739623232</c:v>
                </c:pt>
                <c:pt idx="858">
                  <c:v>1.0949432155920791</c:v>
                </c:pt>
                <c:pt idx="859">
                  <c:v>1.0952856915609246</c:v>
                </c:pt>
                <c:pt idx="860">
                  <c:v>1.0956281675297692</c:v>
                </c:pt>
                <c:pt idx="861">
                  <c:v>1.0959706434986125</c:v>
                </c:pt>
                <c:pt idx="862">
                  <c:v>1.0963131194674545</c:v>
                </c:pt>
                <c:pt idx="863">
                  <c:v>1.0966555528132749</c:v>
                </c:pt>
                <c:pt idx="864">
                  <c:v>1.0969980287821142</c:v>
                </c:pt>
                <c:pt idx="865">
                  <c:v>1.0973405047509528</c:v>
                </c:pt>
                <c:pt idx="866">
                  <c:v>1.0976829807197899</c:v>
                </c:pt>
                <c:pt idx="867">
                  <c:v>1.0980254566886258</c:v>
                </c:pt>
                <c:pt idx="868">
                  <c:v>1.0983679326574605</c:v>
                </c:pt>
                <c:pt idx="869">
                  <c:v>1.0987104086262938</c:v>
                </c:pt>
                <c:pt idx="870">
                  <c:v>1.099052884595126</c:v>
                </c:pt>
                <c:pt idx="871">
                  <c:v>1.0993953179409368</c:v>
                </c:pt>
                <c:pt idx="872">
                  <c:v>1.0997377939097666</c:v>
                </c:pt>
                <c:pt idx="873">
                  <c:v>1.1000802698785952</c:v>
                </c:pt>
                <c:pt idx="874">
                  <c:v>1.1004227458474225</c:v>
                </c:pt>
                <c:pt idx="875">
                  <c:v>1.1007652218162487</c:v>
                </c:pt>
                <c:pt idx="876">
                  <c:v>1.1011076977850736</c:v>
                </c:pt>
                <c:pt idx="877">
                  <c:v>1.1014501737538971</c:v>
                </c:pt>
                <c:pt idx="878">
                  <c:v>1.1017926497227195</c:v>
                </c:pt>
                <c:pt idx="879">
                  <c:v>1.1021350830685206</c:v>
                </c:pt>
                <c:pt idx="880">
                  <c:v>1.1024775590373406</c:v>
                </c:pt>
                <c:pt idx="881">
                  <c:v>1.1028200350061594</c:v>
                </c:pt>
                <c:pt idx="882">
                  <c:v>1.1031625109749768</c:v>
                </c:pt>
                <c:pt idx="883">
                  <c:v>1.1035049869437932</c:v>
                </c:pt>
                <c:pt idx="884">
                  <c:v>1.1038474629126085</c:v>
                </c:pt>
                <c:pt idx="885">
                  <c:v>1.1041899388814223</c:v>
                </c:pt>
                <c:pt idx="886">
                  <c:v>1.1045324148502351</c:v>
                </c:pt>
                <c:pt idx="887">
                  <c:v>1.104874848196026</c:v>
                </c:pt>
                <c:pt idx="888">
                  <c:v>1.1052173241648362</c:v>
                </c:pt>
                <c:pt idx="889">
                  <c:v>1.1055598001336453</c:v>
                </c:pt>
                <c:pt idx="890">
                  <c:v>1.1059022761024533</c:v>
                </c:pt>
                <c:pt idx="891">
                  <c:v>1.1062447520712599</c:v>
                </c:pt>
                <c:pt idx="892">
                  <c:v>1.106587228040065</c:v>
                </c:pt>
                <c:pt idx="893">
                  <c:v>1.1069297040088693</c:v>
                </c:pt>
                <c:pt idx="894">
                  <c:v>1.1072721799776721</c:v>
                </c:pt>
                <c:pt idx="895">
                  <c:v>1.1076146133234535</c:v>
                </c:pt>
                <c:pt idx="896">
                  <c:v>1.1079570892922539</c:v>
                </c:pt>
                <c:pt idx="897">
                  <c:v>1.1082995652610532</c:v>
                </c:pt>
                <c:pt idx="898">
                  <c:v>1.1086420412298512</c:v>
                </c:pt>
                <c:pt idx="899">
                  <c:v>1.1089845171986479</c:v>
                </c:pt>
                <c:pt idx="900">
                  <c:v>1.1093269931674434</c:v>
                </c:pt>
                <c:pt idx="901">
                  <c:v>1.1096694691362379</c:v>
                </c:pt>
                <c:pt idx="902">
                  <c:v>1.1100119451050312</c:v>
                </c:pt>
                <c:pt idx="903">
                  <c:v>1.1103543784508025</c:v>
                </c:pt>
                <c:pt idx="904">
                  <c:v>1.1106968544195932</c:v>
                </c:pt>
                <c:pt idx="905">
                  <c:v>1.1110393303883825</c:v>
                </c:pt>
                <c:pt idx="906">
                  <c:v>1.1113818063571708</c:v>
                </c:pt>
                <c:pt idx="907">
                  <c:v>1.1117242823259579</c:v>
                </c:pt>
                <c:pt idx="908">
                  <c:v>1.1120667582947437</c:v>
                </c:pt>
                <c:pt idx="909">
                  <c:v>1.1124092342635281</c:v>
                </c:pt>
                <c:pt idx="910">
                  <c:v>1.1127516676092912</c:v>
                </c:pt>
                <c:pt idx="911">
                  <c:v>1.1130941435780737</c:v>
                </c:pt>
                <c:pt idx="912">
                  <c:v>1.1134366195468546</c:v>
                </c:pt>
                <c:pt idx="913">
                  <c:v>1.1137790955156341</c:v>
                </c:pt>
                <c:pt idx="914">
                  <c:v>1.1141215714844126</c:v>
                </c:pt>
                <c:pt idx="915">
                  <c:v>1.1144640474531899</c:v>
                </c:pt>
                <c:pt idx="916">
                  <c:v>1.114806523421966</c:v>
                </c:pt>
                <c:pt idx="917">
                  <c:v>1.1151489993907409</c:v>
                </c:pt>
                <c:pt idx="918">
                  <c:v>1.115491432736494</c:v>
                </c:pt>
                <c:pt idx="919">
                  <c:v>1.1158339087052662</c:v>
                </c:pt>
                <c:pt idx="920">
                  <c:v>1.1161763846740373</c:v>
                </c:pt>
                <c:pt idx="921">
                  <c:v>1.1165188606428071</c:v>
                </c:pt>
                <c:pt idx="922">
                  <c:v>1.116861336611576</c:v>
                </c:pt>
                <c:pt idx="923">
                  <c:v>1.1172038125803434</c:v>
                </c:pt>
                <c:pt idx="924">
                  <c:v>1.1175462885491099</c:v>
                </c:pt>
                <c:pt idx="925">
                  <c:v>1.1178887645178746</c:v>
                </c:pt>
                <c:pt idx="926">
                  <c:v>1.1182311978636181</c:v>
                </c:pt>
                <c:pt idx="927">
                  <c:v>1.1185736738323808</c:v>
                </c:pt>
                <c:pt idx="928">
                  <c:v>1.1189161498011422</c:v>
                </c:pt>
                <c:pt idx="929">
                  <c:v>1.1192586257699022</c:v>
                </c:pt>
                <c:pt idx="930">
                  <c:v>1.1196011017386611</c:v>
                </c:pt>
                <c:pt idx="931">
                  <c:v>1.1199435777074189</c:v>
                </c:pt>
                <c:pt idx="932">
                  <c:v>1.1202860536761752</c:v>
                </c:pt>
                <c:pt idx="933">
                  <c:v>1.1206285296449305</c:v>
                </c:pt>
                <c:pt idx="934">
                  <c:v>1.1209709629906641</c:v>
                </c:pt>
                <c:pt idx="935">
                  <c:v>1.121313438959417</c:v>
                </c:pt>
                <c:pt idx="936">
                  <c:v>1.1216559149281684</c:v>
                </c:pt>
                <c:pt idx="937">
                  <c:v>1.1219983908969191</c:v>
                </c:pt>
                <c:pt idx="938">
                  <c:v>1.122340866865668</c:v>
                </c:pt>
                <c:pt idx="939">
                  <c:v>1.1226833428344161</c:v>
                </c:pt>
                <c:pt idx="940">
                  <c:v>1.1230258188031628</c:v>
                </c:pt>
                <c:pt idx="941">
                  <c:v>1.1233682947719081</c:v>
                </c:pt>
                <c:pt idx="942">
                  <c:v>1.123710728117632</c:v>
                </c:pt>
                <c:pt idx="943">
                  <c:v>1.1240532040863751</c:v>
                </c:pt>
                <c:pt idx="944">
                  <c:v>1.1243956800551169</c:v>
                </c:pt>
                <c:pt idx="945">
                  <c:v>1.1247381560238574</c:v>
                </c:pt>
                <c:pt idx="946">
                  <c:v>1.125080631992597</c:v>
                </c:pt>
                <c:pt idx="947">
                  <c:v>1.125423107961335</c:v>
                </c:pt>
                <c:pt idx="948">
                  <c:v>1.125765583930072</c:v>
                </c:pt>
                <c:pt idx="949">
                  <c:v>1.1261080172757871</c:v>
                </c:pt>
                <c:pt idx="950">
                  <c:v>1.1264504932445218</c:v>
                </c:pt>
                <c:pt idx="951">
                  <c:v>1.126792969213255</c:v>
                </c:pt>
                <c:pt idx="952">
                  <c:v>1.1271354451819871</c:v>
                </c:pt>
                <c:pt idx="953">
                  <c:v>1.127477921150718</c:v>
                </c:pt>
                <c:pt idx="954">
                  <c:v>1.1278203971194474</c:v>
                </c:pt>
                <c:pt idx="955">
                  <c:v>1.1281628730881759</c:v>
                </c:pt>
                <c:pt idx="956">
                  <c:v>1.128505349056903</c:v>
                </c:pt>
                <c:pt idx="957">
                  <c:v>1.1288477824026086</c:v>
                </c:pt>
                <c:pt idx="958">
                  <c:v>1.1291902583713331</c:v>
                </c:pt>
                <c:pt idx="959">
                  <c:v>1.1295327343400567</c:v>
                </c:pt>
                <c:pt idx="960">
                  <c:v>1.129875210308779</c:v>
                </c:pt>
                <c:pt idx="961">
                  <c:v>1.1302176862775</c:v>
                </c:pt>
                <c:pt idx="962">
                  <c:v>1.13056016224622</c:v>
                </c:pt>
                <c:pt idx="963">
                  <c:v>1.1309026382149383</c:v>
                </c:pt>
                <c:pt idx="964">
                  <c:v>1.1312451141836555</c:v>
                </c:pt>
                <c:pt idx="965">
                  <c:v>1.1315875475293513</c:v>
                </c:pt>
                <c:pt idx="966">
                  <c:v>1.1319300234980663</c:v>
                </c:pt>
                <c:pt idx="967">
                  <c:v>1.1322724994667801</c:v>
                </c:pt>
                <c:pt idx="968">
                  <c:v>1.1326149754354924</c:v>
                </c:pt>
                <c:pt idx="969">
                  <c:v>1.132957451404204</c:v>
                </c:pt>
                <c:pt idx="970">
                  <c:v>1.1332999273729139</c:v>
                </c:pt>
                <c:pt idx="971">
                  <c:v>1.1336424033416226</c:v>
                </c:pt>
                <c:pt idx="972">
                  <c:v>1.1339848793103302</c:v>
                </c:pt>
                <c:pt idx="973">
                  <c:v>1.1343273126560163</c:v>
                </c:pt>
                <c:pt idx="974">
                  <c:v>1.1346697886247215</c:v>
                </c:pt>
                <c:pt idx="975">
                  <c:v>1.1350122645934253</c:v>
                </c:pt>
                <c:pt idx="976">
                  <c:v>1.135354740562128</c:v>
                </c:pt>
                <c:pt idx="977">
                  <c:v>1.1356972165308294</c:v>
                </c:pt>
                <c:pt idx="978">
                  <c:v>1.1360396924995297</c:v>
                </c:pt>
                <c:pt idx="979">
                  <c:v>1.1363821684682287</c:v>
                </c:pt>
                <c:pt idx="980">
                  <c:v>1.1367246444369268</c:v>
                </c:pt>
                <c:pt idx="981">
                  <c:v>1.1370670777826026</c:v>
                </c:pt>
                <c:pt idx="982">
                  <c:v>1.137409553751298</c:v>
                </c:pt>
                <c:pt idx="983">
                  <c:v>1.1377520297199923</c:v>
                </c:pt>
                <c:pt idx="984">
                  <c:v>1.1380945056886853</c:v>
                </c:pt>
                <c:pt idx="985">
                  <c:v>1.1384369816573772</c:v>
                </c:pt>
                <c:pt idx="986">
                  <c:v>1.1387794576260675</c:v>
                </c:pt>
                <c:pt idx="987">
                  <c:v>1.1391219335947567</c:v>
                </c:pt>
                <c:pt idx="988">
                  <c:v>1.1394644095634447</c:v>
                </c:pt>
                <c:pt idx="989">
                  <c:v>1.1398068429091113</c:v>
                </c:pt>
                <c:pt idx="990">
                  <c:v>1.1401493188777967</c:v>
                </c:pt>
                <c:pt idx="991">
                  <c:v>1.1404917948464812</c:v>
                </c:pt>
                <c:pt idx="992">
                  <c:v>1.1408342708151644</c:v>
                </c:pt>
                <c:pt idx="993">
                  <c:v>1.1411767467838463</c:v>
                </c:pt>
                <c:pt idx="994">
                  <c:v>1.141519222752527</c:v>
                </c:pt>
                <c:pt idx="995">
                  <c:v>1.1418616987212065</c:v>
                </c:pt>
                <c:pt idx="996">
                  <c:v>1.1422041320668643</c:v>
                </c:pt>
                <c:pt idx="997">
                  <c:v>1.1425466080355415</c:v>
                </c:pt>
                <c:pt idx="998">
                  <c:v>1.1428890840042174</c:v>
                </c:pt>
              </c:numCache>
            </c:numRef>
          </c:yVal>
          <c:smooth val="0"/>
        </c:ser>
        <c:ser>
          <c:idx val="4"/>
          <c:order val="3"/>
          <c:tx>
            <c:v>Storage Inventory</c:v>
          </c:tx>
          <c:spPr>
            <a:ln w="63500" cmpd="dbl"/>
          </c:spPr>
          <c:marker>
            <c:symbol val="none"/>
          </c:marker>
          <c:xVal>
            <c:numRef>
              <c:f>'tritium breeding'!$AW$5:$AW$1003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8.8000000000000106E-2</c:v>
                </c:pt>
                <c:pt idx="88">
                  <c:v>8.9000000000000107E-2</c:v>
                </c:pt>
                <c:pt idx="89">
                  <c:v>9.0000000000000094E-2</c:v>
                </c:pt>
                <c:pt idx="90">
                  <c:v>9.1000000000000095E-2</c:v>
                </c:pt>
                <c:pt idx="91">
                  <c:v>9.2000000000000096E-2</c:v>
                </c:pt>
                <c:pt idx="92">
                  <c:v>9.3000000000000096E-2</c:v>
                </c:pt>
                <c:pt idx="93">
                  <c:v>9.4000000000000097E-2</c:v>
                </c:pt>
                <c:pt idx="94">
                  <c:v>9.5000000000000098E-2</c:v>
                </c:pt>
                <c:pt idx="95">
                  <c:v>9.6000000000000099E-2</c:v>
                </c:pt>
                <c:pt idx="96">
                  <c:v>9.70000000000001E-2</c:v>
                </c:pt>
                <c:pt idx="97">
                  <c:v>9.8000000000000101E-2</c:v>
                </c:pt>
                <c:pt idx="98">
                  <c:v>9.9000000000000102E-2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0.59400000000000097</c:v>
                </c:pt>
                <c:pt idx="594">
                  <c:v>0.59500000000000097</c:v>
                </c:pt>
                <c:pt idx="595">
                  <c:v>0.59600000000000097</c:v>
                </c:pt>
                <c:pt idx="596">
                  <c:v>0.59700000000000097</c:v>
                </c:pt>
                <c:pt idx="597">
                  <c:v>0.59800000000000098</c:v>
                </c:pt>
                <c:pt idx="598">
                  <c:v>0.59900000000000098</c:v>
                </c:pt>
                <c:pt idx="599">
                  <c:v>0.60000000000000098</c:v>
                </c:pt>
                <c:pt idx="600">
                  <c:v>0.60100000000000098</c:v>
                </c:pt>
                <c:pt idx="601">
                  <c:v>0.60200000000000098</c:v>
                </c:pt>
                <c:pt idx="602">
                  <c:v>0.60300000000000098</c:v>
                </c:pt>
                <c:pt idx="603">
                  <c:v>0.60400000000000098</c:v>
                </c:pt>
                <c:pt idx="604">
                  <c:v>0.60500000000000098</c:v>
                </c:pt>
                <c:pt idx="605">
                  <c:v>0.60600000000000098</c:v>
                </c:pt>
                <c:pt idx="606">
                  <c:v>0.60700000000000098</c:v>
                </c:pt>
                <c:pt idx="607">
                  <c:v>0.60800000000000098</c:v>
                </c:pt>
                <c:pt idx="608">
                  <c:v>0.60900000000000098</c:v>
                </c:pt>
                <c:pt idx="609">
                  <c:v>0.61000000000000099</c:v>
                </c:pt>
                <c:pt idx="610">
                  <c:v>0.61100000000000099</c:v>
                </c:pt>
                <c:pt idx="611">
                  <c:v>0.61200000000000099</c:v>
                </c:pt>
                <c:pt idx="612">
                  <c:v>0.61300000000000099</c:v>
                </c:pt>
                <c:pt idx="613">
                  <c:v>0.61400000000000099</c:v>
                </c:pt>
                <c:pt idx="614">
                  <c:v>0.61500000000000099</c:v>
                </c:pt>
                <c:pt idx="615">
                  <c:v>0.61600000000000099</c:v>
                </c:pt>
                <c:pt idx="616">
                  <c:v>0.61700000000000099</c:v>
                </c:pt>
                <c:pt idx="617">
                  <c:v>0.61800000000000099</c:v>
                </c:pt>
                <c:pt idx="618">
                  <c:v>0.61900000000000099</c:v>
                </c:pt>
                <c:pt idx="619">
                  <c:v>0.62000000000000099</c:v>
                </c:pt>
                <c:pt idx="620">
                  <c:v>0.621000000000001</c:v>
                </c:pt>
                <c:pt idx="621">
                  <c:v>0.622000000000001</c:v>
                </c:pt>
                <c:pt idx="622">
                  <c:v>0.623000000000001</c:v>
                </c:pt>
                <c:pt idx="623">
                  <c:v>0.624000000000001</c:v>
                </c:pt>
                <c:pt idx="624">
                  <c:v>0.625000000000001</c:v>
                </c:pt>
                <c:pt idx="625">
                  <c:v>0.626000000000001</c:v>
                </c:pt>
                <c:pt idx="626">
                  <c:v>0.627000000000001</c:v>
                </c:pt>
                <c:pt idx="627">
                  <c:v>0.628000000000001</c:v>
                </c:pt>
                <c:pt idx="628">
                  <c:v>0.629000000000001</c:v>
                </c:pt>
                <c:pt idx="629">
                  <c:v>0.630000000000001</c:v>
                </c:pt>
                <c:pt idx="630">
                  <c:v>0.631000000000001</c:v>
                </c:pt>
                <c:pt idx="631">
                  <c:v>0.63200000000000101</c:v>
                </c:pt>
                <c:pt idx="632">
                  <c:v>0.63300000000000101</c:v>
                </c:pt>
                <c:pt idx="633">
                  <c:v>0.63400000000000101</c:v>
                </c:pt>
                <c:pt idx="634">
                  <c:v>0.63500000000000101</c:v>
                </c:pt>
                <c:pt idx="635">
                  <c:v>0.63600000000000101</c:v>
                </c:pt>
                <c:pt idx="636">
                  <c:v>0.63700000000000101</c:v>
                </c:pt>
                <c:pt idx="637">
                  <c:v>0.63800000000000101</c:v>
                </c:pt>
                <c:pt idx="638">
                  <c:v>0.63900000000000101</c:v>
                </c:pt>
                <c:pt idx="639">
                  <c:v>0.64000000000000101</c:v>
                </c:pt>
                <c:pt idx="640">
                  <c:v>0.64100000000000101</c:v>
                </c:pt>
                <c:pt idx="641">
                  <c:v>0.64200000000000101</c:v>
                </c:pt>
                <c:pt idx="642">
                  <c:v>0.64300000000000102</c:v>
                </c:pt>
                <c:pt idx="643">
                  <c:v>0.64400000000000102</c:v>
                </c:pt>
                <c:pt idx="644">
                  <c:v>0.64500000000000102</c:v>
                </c:pt>
                <c:pt idx="645">
                  <c:v>0.64600000000000102</c:v>
                </c:pt>
                <c:pt idx="646">
                  <c:v>0.64700000000000102</c:v>
                </c:pt>
                <c:pt idx="647">
                  <c:v>0.64800000000000102</c:v>
                </c:pt>
                <c:pt idx="648">
                  <c:v>0.64900000000000102</c:v>
                </c:pt>
                <c:pt idx="649">
                  <c:v>0.65000000000000102</c:v>
                </c:pt>
                <c:pt idx="650">
                  <c:v>0.65100000000000102</c:v>
                </c:pt>
                <c:pt idx="651">
                  <c:v>0.65200000000000102</c:v>
                </c:pt>
                <c:pt idx="652">
                  <c:v>0.65300000000000102</c:v>
                </c:pt>
                <c:pt idx="653">
                  <c:v>0.65400000000000102</c:v>
                </c:pt>
                <c:pt idx="654">
                  <c:v>0.65500000000000103</c:v>
                </c:pt>
                <c:pt idx="655">
                  <c:v>0.65600000000000103</c:v>
                </c:pt>
                <c:pt idx="656">
                  <c:v>0.65700000000000103</c:v>
                </c:pt>
                <c:pt idx="657">
                  <c:v>0.65800000000000103</c:v>
                </c:pt>
                <c:pt idx="658">
                  <c:v>0.65900000000000103</c:v>
                </c:pt>
                <c:pt idx="659">
                  <c:v>0.66000000000000103</c:v>
                </c:pt>
                <c:pt idx="660">
                  <c:v>0.66100000000000103</c:v>
                </c:pt>
                <c:pt idx="661">
                  <c:v>0.66200000000000103</c:v>
                </c:pt>
                <c:pt idx="662">
                  <c:v>0.66300000000000103</c:v>
                </c:pt>
                <c:pt idx="663">
                  <c:v>0.66400000000000103</c:v>
                </c:pt>
                <c:pt idx="664">
                  <c:v>0.66500000000000103</c:v>
                </c:pt>
                <c:pt idx="665">
                  <c:v>0.66600000000000104</c:v>
                </c:pt>
                <c:pt idx="666">
                  <c:v>0.66700000000000104</c:v>
                </c:pt>
                <c:pt idx="667">
                  <c:v>0.66800000000000104</c:v>
                </c:pt>
                <c:pt idx="668">
                  <c:v>0.66900000000000104</c:v>
                </c:pt>
                <c:pt idx="669">
                  <c:v>0.67000000000000104</c:v>
                </c:pt>
                <c:pt idx="670">
                  <c:v>0.67100000000000104</c:v>
                </c:pt>
                <c:pt idx="671">
                  <c:v>0.67200000000000104</c:v>
                </c:pt>
                <c:pt idx="672">
                  <c:v>0.67300000000000104</c:v>
                </c:pt>
                <c:pt idx="673">
                  <c:v>0.67400000000000104</c:v>
                </c:pt>
                <c:pt idx="674">
                  <c:v>0.67500000000000104</c:v>
                </c:pt>
                <c:pt idx="675">
                  <c:v>0.67600000000000104</c:v>
                </c:pt>
                <c:pt idx="676">
                  <c:v>0.67700000000000105</c:v>
                </c:pt>
                <c:pt idx="677">
                  <c:v>0.67800000000000105</c:v>
                </c:pt>
                <c:pt idx="678">
                  <c:v>0.67900000000000105</c:v>
                </c:pt>
                <c:pt idx="679">
                  <c:v>0.68000000000000105</c:v>
                </c:pt>
                <c:pt idx="680">
                  <c:v>0.68100000000000105</c:v>
                </c:pt>
                <c:pt idx="681">
                  <c:v>0.68200000000000105</c:v>
                </c:pt>
                <c:pt idx="682">
                  <c:v>0.68300000000000105</c:v>
                </c:pt>
                <c:pt idx="683">
                  <c:v>0.68400000000000105</c:v>
                </c:pt>
                <c:pt idx="684">
                  <c:v>0.68500000000000105</c:v>
                </c:pt>
                <c:pt idx="685">
                  <c:v>0.68600000000000105</c:v>
                </c:pt>
                <c:pt idx="686">
                  <c:v>0.68700000000000105</c:v>
                </c:pt>
                <c:pt idx="687">
                  <c:v>0.68800000000000106</c:v>
                </c:pt>
                <c:pt idx="688">
                  <c:v>0.68900000000000095</c:v>
                </c:pt>
                <c:pt idx="689">
                  <c:v>0.69000000000000095</c:v>
                </c:pt>
                <c:pt idx="690">
                  <c:v>0.69100000000000095</c:v>
                </c:pt>
                <c:pt idx="691">
                  <c:v>0.69200000000000095</c:v>
                </c:pt>
                <c:pt idx="692">
                  <c:v>0.69300000000000095</c:v>
                </c:pt>
                <c:pt idx="693">
                  <c:v>0.69400000000000095</c:v>
                </c:pt>
                <c:pt idx="694">
                  <c:v>0.69500000000000095</c:v>
                </c:pt>
                <c:pt idx="695">
                  <c:v>0.69600000000000095</c:v>
                </c:pt>
                <c:pt idx="696">
                  <c:v>0.69700000000000095</c:v>
                </c:pt>
                <c:pt idx="697">
                  <c:v>0.69800000000000095</c:v>
                </c:pt>
                <c:pt idx="698">
                  <c:v>0.69900000000000095</c:v>
                </c:pt>
                <c:pt idx="699">
                  <c:v>0.70000000000000095</c:v>
                </c:pt>
                <c:pt idx="700">
                  <c:v>0.70100000000000096</c:v>
                </c:pt>
                <c:pt idx="701">
                  <c:v>0.70200000000000096</c:v>
                </c:pt>
                <c:pt idx="702">
                  <c:v>0.70300000000000096</c:v>
                </c:pt>
                <c:pt idx="703">
                  <c:v>0.70400000000000096</c:v>
                </c:pt>
                <c:pt idx="704">
                  <c:v>0.70500000000000096</c:v>
                </c:pt>
                <c:pt idx="705">
                  <c:v>0.70600000000000096</c:v>
                </c:pt>
                <c:pt idx="706">
                  <c:v>0.70700000000000096</c:v>
                </c:pt>
                <c:pt idx="707">
                  <c:v>0.70800000000000096</c:v>
                </c:pt>
                <c:pt idx="708">
                  <c:v>0.70900000000000096</c:v>
                </c:pt>
                <c:pt idx="709">
                  <c:v>0.71000000000000096</c:v>
                </c:pt>
                <c:pt idx="710">
                  <c:v>0.71100000000000096</c:v>
                </c:pt>
                <c:pt idx="711">
                  <c:v>0.71200000000000097</c:v>
                </c:pt>
                <c:pt idx="712">
                  <c:v>0.71300000000000097</c:v>
                </c:pt>
                <c:pt idx="713">
                  <c:v>0.71400000000000097</c:v>
                </c:pt>
                <c:pt idx="714">
                  <c:v>0.71500000000000097</c:v>
                </c:pt>
                <c:pt idx="715">
                  <c:v>0.71600000000000097</c:v>
                </c:pt>
                <c:pt idx="716">
                  <c:v>0.71700000000000097</c:v>
                </c:pt>
                <c:pt idx="717">
                  <c:v>0.71800000000000097</c:v>
                </c:pt>
                <c:pt idx="718">
                  <c:v>0.71900000000000097</c:v>
                </c:pt>
                <c:pt idx="719">
                  <c:v>0.72000000000000097</c:v>
                </c:pt>
                <c:pt idx="720">
                  <c:v>0.72100000000000097</c:v>
                </c:pt>
                <c:pt idx="721">
                  <c:v>0.72200000000000097</c:v>
                </c:pt>
                <c:pt idx="722">
                  <c:v>0.72300000000000098</c:v>
                </c:pt>
                <c:pt idx="723">
                  <c:v>0.72400000000000098</c:v>
                </c:pt>
                <c:pt idx="724">
                  <c:v>0.72500000000000098</c:v>
                </c:pt>
                <c:pt idx="725">
                  <c:v>0.72600000000000098</c:v>
                </c:pt>
                <c:pt idx="726">
                  <c:v>0.72700000000000098</c:v>
                </c:pt>
                <c:pt idx="727">
                  <c:v>0.72800000000000098</c:v>
                </c:pt>
                <c:pt idx="728">
                  <c:v>0.72900000000000098</c:v>
                </c:pt>
                <c:pt idx="729">
                  <c:v>0.73000000000000098</c:v>
                </c:pt>
                <c:pt idx="730">
                  <c:v>0.73100000000000098</c:v>
                </c:pt>
                <c:pt idx="731">
                  <c:v>0.73200000000000098</c:v>
                </c:pt>
                <c:pt idx="732">
                  <c:v>0.73300000000000098</c:v>
                </c:pt>
                <c:pt idx="733">
                  <c:v>0.73400000000000098</c:v>
                </c:pt>
                <c:pt idx="734">
                  <c:v>0.73500000000000099</c:v>
                </c:pt>
                <c:pt idx="735">
                  <c:v>0.73600000000000099</c:v>
                </c:pt>
                <c:pt idx="736">
                  <c:v>0.73700000000000099</c:v>
                </c:pt>
                <c:pt idx="737">
                  <c:v>0.73800000000000099</c:v>
                </c:pt>
                <c:pt idx="738">
                  <c:v>0.73900000000000099</c:v>
                </c:pt>
                <c:pt idx="739">
                  <c:v>0.74000000000000099</c:v>
                </c:pt>
                <c:pt idx="740">
                  <c:v>0.74100000000000099</c:v>
                </c:pt>
                <c:pt idx="741">
                  <c:v>0.74200000000000099</c:v>
                </c:pt>
                <c:pt idx="742">
                  <c:v>0.74300000000000099</c:v>
                </c:pt>
                <c:pt idx="743">
                  <c:v>0.74400000000000099</c:v>
                </c:pt>
                <c:pt idx="744">
                  <c:v>0.74500000000000099</c:v>
                </c:pt>
                <c:pt idx="745">
                  <c:v>0.746000000000001</c:v>
                </c:pt>
                <c:pt idx="746">
                  <c:v>0.747000000000001</c:v>
                </c:pt>
                <c:pt idx="747">
                  <c:v>0.748000000000001</c:v>
                </c:pt>
                <c:pt idx="748">
                  <c:v>0.749000000000001</c:v>
                </c:pt>
                <c:pt idx="749">
                  <c:v>0.750000000000001</c:v>
                </c:pt>
                <c:pt idx="750">
                  <c:v>0.751000000000001</c:v>
                </c:pt>
                <c:pt idx="751">
                  <c:v>0.752000000000001</c:v>
                </c:pt>
                <c:pt idx="752">
                  <c:v>0.753000000000001</c:v>
                </c:pt>
                <c:pt idx="753">
                  <c:v>0.754000000000001</c:v>
                </c:pt>
                <c:pt idx="754">
                  <c:v>0.755000000000001</c:v>
                </c:pt>
                <c:pt idx="755">
                  <c:v>0.756000000000001</c:v>
                </c:pt>
                <c:pt idx="756">
                  <c:v>0.75700000000000101</c:v>
                </c:pt>
                <c:pt idx="757">
                  <c:v>0.75800000000000101</c:v>
                </c:pt>
                <c:pt idx="758">
                  <c:v>0.75900000000000101</c:v>
                </c:pt>
                <c:pt idx="759">
                  <c:v>0.76000000000000101</c:v>
                </c:pt>
                <c:pt idx="760">
                  <c:v>0.76100000000000101</c:v>
                </c:pt>
                <c:pt idx="761">
                  <c:v>0.76200000000000101</c:v>
                </c:pt>
                <c:pt idx="762">
                  <c:v>0.76300000000000101</c:v>
                </c:pt>
                <c:pt idx="763">
                  <c:v>0.76400000000000101</c:v>
                </c:pt>
                <c:pt idx="764">
                  <c:v>0.76500000000000101</c:v>
                </c:pt>
                <c:pt idx="765">
                  <c:v>0.76600000000000101</c:v>
                </c:pt>
                <c:pt idx="766">
                  <c:v>0.76700000000000101</c:v>
                </c:pt>
                <c:pt idx="767">
                  <c:v>0.76800000000000102</c:v>
                </c:pt>
                <c:pt idx="768">
                  <c:v>0.76900000000000102</c:v>
                </c:pt>
                <c:pt idx="769">
                  <c:v>0.77000000000000102</c:v>
                </c:pt>
                <c:pt idx="770">
                  <c:v>0.77100000000000102</c:v>
                </c:pt>
                <c:pt idx="771">
                  <c:v>0.77200000000000102</c:v>
                </c:pt>
                <c:pt idx="772">
                  <c:v>0.77300000000000102</c:v>
                </c:pt>
                <c:pt idx="773">
                  <c:v>0.77400000000000102</c:v>
                </c:pt>
                <c:pt idx="774">
                  <c:v>0.77500000000000102</c:v>
                </c:pt>
                <c:pt idx="775">
                  <c:v>0.77600000000000102</c:v>
                </c:pt>
                <c:pt idx="776">
                  <c:v>0.77700000000000102</c:v>
                </c:pt>
                <c:pt idx="777">
                  <c:v>0.77800000000000102</c:v>
                </c:pt>
                <c:pt idx="778">
                  <c:v>0.77900000000000102</c:v>
                </c:pt>
                <c:pt idx="779">
                  <c:v>0.78000000000000103</c:v>
                </c:pt>
                <c:pt idx="780">
                  <c:v>0.78100000000000103</c:v>
                </c:pt>
                <c:pt idx="781">
                  <c:v>0.78200000000000103</c:v>
                </c:pt>
                <c:pt idx="782">
                  <c:v>0.78300000000000103</c:v>
                </c:pt>
                <c:pt idx="783">
                  <c:v>0.78400000000000103</c:v>
                </c:pt>
                <c:pt idx="784">
                  <c:v>0.78500000000000103</c:v>
                </c:pt>
                <c:pt idx="785">
                  <c:v>0.78600000000000103</c:v>
                </c:pt>
                <c:pt idx="786">
                  <c:v>0.78700000000000103</c:v>
                </c:pt>
                <c:pt idx="787">
                  <c:v>0.78800000000000103</c:v>
                </c:pt>
                <c:pt idx="788">
                  <c:v>0.78900000000000103</c:v>
                </c:pt>
                <c:pt idx="789">
                  <c:v>0.79000000000000103</c:v>
                </c:pt>
                <c:pt idx="790">
                  <c:v>0.79100000000000104</c:v>
                </c:pt>
                <c:pt idx="791">
                  <c:v>0.79200000000000104</c:v>
                </c:pt>
                <c:pt idx="792">
                  <c:v>0.79300000000000104</c:v>
                </c:pt>
                <c:pt idx="793">
                  <c:v>0.79400000000000104</c:v>
                </c:pt>
                <c:pt idx="794">
                  <c:v>0.79500000000000104</c:v>
                </c:pt>
                <c:pt idx="795">
                  <c:v>0.79600000000000104</c:v>
                </c:pt>
                <c:pt idx="796">
                  <c:v>0.79700000000000104</c:v>
                </c:pt>
                <c:pt idx="797">
                  <c:v>0.79800000000000104</c:v>
                </c:pt>
                <c:pt idx="798">
                  <c:v>0.79900000000000104</c:v>
                </c:pt>
                <c:pt idx="799">
                  <c:v>0.80000000000000104</c:v>
                </c:pt>
                <c:pt idx="800">
                  <c:v>0.80100000000000104</c:v>
                </c:pt>
                <c:pt idx="801">
                  <c:v>0.80200000000000105</c:v>
                </c:pt>
                <c:pt idx="802">
                  <c:v>0.80300000000000105</c:v>
                </c:pt>
                <c:pt idx="803">
                  <c:v>0.80400000000000105</c:v>
                </c:pt>
                <c:pt idx="804">
                  <c:v>0.80500000000000105</c:v>
                </c:pt>
                <c:pt idx="805">
                  <c:v>0.80600000000000105</c:v>
                </c:pt>
                <c:pt idx="806">
                  <c:v>0.80700000000000105</c:v>
                </c:pt>
                <c:pt idx="807">
                  <c:v>0.80800000000000105</c:v>
                </c:pt>
                <c:pt idx="808">
                  <c:v>0.80900000000000105</c:v>
                </c:pt>
                <c:pt idx="809">
                  <c:v>0.81000000000000105</c:v>
                </c:pt>
                <c:pt idx="810">
                  <c:v>0.81100000000000105</c:v>
                </c:pt>
                <c:pt idx="811">
                  <c:v>0.81200000000000105</c:v>
                </c:pt>
                <c:pt idx="812">
                  <c:v>0.81300000000000106</c:v>
                </c:pt>
                <c:pt idx="813">
                  <c:v>0.81400000000000095</c:v>
                </c:pt>
                <c:pt idx="814">
                  <c:v>0.81500000000000095</c:v>
                </c:pt>
                <c:pt idx="815">
                  <c:v>0.81600000000000095</c:v>
                </c:pt>
                <c:pt idx="816">
                  <c:v>0.81700000000000095</c:v>
                </c:pt>
                <c:pt idx="817">
                  <c:v>0.81800000000000095</c:v>
                </c:pt>
                <c:pt idx="818">
                  <c:v>0.81900000000000095</c:v>
                </c:pt>
                <c:pt idx="819">
                  <c:v>0.82000000000000095</c:v>
                </c:pt>
                <c:pt idx="820">
                  <c:v>0.82100000000000095</c:v>
                </c:pt>
                <c:pt idx="821">
                  <c:v>0.82200000000000095</c:v>
                </c:pt>
                <c:pt idx="822">
                  <c:v>0.82300000000000095</c:v>
                </c:pt>
                <c:pt idx="823">
                  <c:v>0.82400000000000095</c:v>
                </c:pt>
                <c:pt idx="824">
                  <c:v>0.82500000000000095</c:v>
                </c:pt>
                <c:pt idx="825">
                  <c:v>0.82600000000000096</c:v>
                </c:pt>
                <c:pt idx="826">
                  <c:v>0.82700000000000096</c:v>
                </c:pt>
                <c:pt idx="827">
                  <c:v>0.82800000000000096</c:v>
                </c:pt>
                <c:pt idx="828">
                  <c:v>0.82900000000000096</c:v>
                </c:pt>
                <c:pt idx="829">
                  <c:v>0.83000000000000096</c:v>
                </c:pt>
                <c:pt idx="830">
                  <c:v>0.83100000000000096</c:v>
                </c:pt>
                <c:pt idx="831">
                  <c:v>0.83200000000000096</c:v>
                </c:pt>
                <c:pt idx="832">
                  <c:v>0.83300000000000096</c:v>
                </c:pt>
                <c:pt idx="833">
                  <c:v>0.83400000000000096</c:v>
                </c:pt>
                <c:pt idx="834">
                  <c:v>0.83500000000000096</c:v>
                </c:pt>
                <c:pt idx="835">
                  <c:v>0.83600000000000096</c:v>
                </c:pt>
                <c:pt idx="836">
                  <c:v>0.83700000000000097</c:v>
                </c:pt>
                <c:pt idx="837">
                  <c:v>0.83800000000000097</c:v>
                </c:pt>
                <c:pt idx="838">
                  <c:v>0.83900000000000097</c:v>
                </c:pt>
                <c:pt idx="839">
                  <c:v>0.84000000000000097</c:v>
                </c:pt>
                <c:pt idx="840">
                  <c:v>0.84100000000000097</c:v>
                </c:pt>
                <c:pt idx="841">
                  <c:v>0.84200000000000097</c:v>
                </c:pt>
                <c:pt idx="842">
                  <c:v>0.84300000000000097</c:v>
                </c:pt>
                <c:pt idx="843">
                  <c:v>0.84400000000000097</c:v>
                </c:pt>
                <c:pt idx="844">
                  <c:v>0.84500000000000097</c:v>
                </c:pt>
                <c:pt idx="845">
                  <c:v>0.84600000000000097</c:v>
                </c:pt>
                <c:pt idx="846">
                  <c:v>0.84700000000000097</c:v>
                </c:pt>
                <c:pt idx="847">
                  <c:v>0.84800000000000098</c:v>
                </c:pt>
                <c:pt idx="848">
                  <c:v>0.84900000000000098</c:v>
                </c:pt>
                <c:pt idx="849">
                  <c:v>0.85000000000000098</c:v>
                </c:pt>
                <c:pt idx="850">
                  <c:v>0.85100000000000098</c:v>
                </c:pt>
                <c:pt idx="851">
                  <c:v>0.85200000000000098</c:v>
                </c:pt>
                <c:pt idx="852">
                  <c:v>0.85300000000000098</c:v>
                </c:pt>
                <c:pt idx="853">
                  <c:v>0.85400000000000098</c:v>
                </c:pt>
                <c:pt idx="854">
                  <c:v>0.85500000000000098</c:v>
                </c:pt>
                <c:pt idx="855">
                  <c:v>0.85600000000000098</c:v>
                </c:pt>
                <c:pt idx="856">
                  <c:v>0.85700000000000098</c:v>
                </c:pt>
                <c:pt idx="857">
                  <c:v>0.85800000000000098</c:v>
                </c:pt>
                <c:pt idx="858">
                  <c:v>0.85900000000000098</c:v>
                </c:pt>
                <c:pt idx="859">
                  <c:v>0.86000000000000099</c:v>
                </c:pt>
                <c:pt idx="860">
                  <c:v>0.86100000000000099</c:v>
                </c:pt>
                <c:pt idx="861">
                  <c:v>0.86200000000000099</c:v>
                </c:pt>
                <c:pt idx="862">
                  <c:v>0.86300000000000099</c:v>
                </c:pt>
                <c:pt idx="863">
                  <c:v>0.86400000000000099</c:v>
                </c:pt>
                <c:pt idx="864">
                  <c:v>0.86500000000000099</c:v>
                </c:pt>
                <c:pt idx="865">
                  <c:v>0.86600000000000099</c:v>
                </c:pt>
                <c:pt idx="866">
                  <c:v>0.86700000000000099</c:v>
                </c:pt>
                <c:pt idx="867">
                  <c:v>0.86800000000000099</c:v>
                </c:pt>
                <c:pt idx="868">
                  <c:v>0.86900000000000099</c:v>
                </c:pt>
                <c:pt idx="869">
                  <c:v>0.87000000000000099</c:v>
                </c:pt>
                <c:pt idx="870">
                  <c:v>0.871000000000001</c:v>
                </c:pt>
                <c:pt idx="871">
                  <c:v>0.872000000000001</c:v>
                </c:pt>
                <c:pt idx="872">
                  <c:v>0.873000000000001</c:v>
                </c:pt>
                <c:pt idx="873">
                  <c:v>0.874000000000001</c:v>
                </c:pt>
                <c:pt idx="874">
                  <c:v>0.875000000000001</c:v>
                </c:pt>
                <c:pt idx="875">
                  <c:v>0.876000000000001</c:v>
                </c:pt>
                <c:pt idx="876">
                  <c:v>0.877000000000001</c:v>
                </c:pt>
                <c:pt idx="877">
                  <c:v>0.878000000000001</c:v>
                </c:pt>
                <c:pt idx="878">
                  <c:v>0.879000000000001</c:v>
                </c:pt>
                <c:pt idx="879">
                  <c:v>0.880000000000001</c:v>
                </c:pt>
                <c:pt idx="880">
                  <c:v>0.881000000000001</c:v>
                </c:pt>
                <c:pt idx="881">
                  <c:v>0.88200000000000101</c:v>
                </c:pt>
                <c:pt idx="882">
                  <c:v>0.88300000000000101</c:v>
                </c:pt>
                <c:pt idx="883">
                  <c:v>0.88400000000000101</c:v>
                </c:pt>
                <c:pt idx="884">
                  <c:v>0.88500000000000101</c:v>
                </c:pt>
                <c:pt idx="885">
                  <c:v>0.88600000000000101</c:v>
                </c:pt>
                <c:pt idx="886">
                  <c:v>0.88700000000000101</c:v>
                </c:pt>
                <c:pt idx="887">
                  <c:v>0.88800000000000101</c:v>
                </c:pt>
                <c:pt idx="888">
                  <c:v>0.88900000000000101</c:v>
                </c:pt>
                <c:pt idx="889">
                  <c:v>0.89000000000000101</c:v>
                </c:pt>
                <c:pt idx="890">
                  <c:v>0.89100000000000101</c:v>
                </c:pt>
                <c:pt idx="891">
                  <c:v>0.89200000000000101</c:v>
                </c:pt>
                <c:pt idx="892">
                  <c:v>0.89300000000000102</c:v>
                </c:pt>
                <c:pt idx="893">
                  <c:v>0.89400000000000102</c:v>
                </c:pt>
                <c:pt idx="894">
                  <c:v>0.89500000000000102</c:v>
                </c:pt>
                <c:pt idx="895">
                  <c:v>0.89600000000000102</c:v>
                </c:pt>
                <c:pt idx="896">
                  <c:v>0.89700000000000102</c:v>
                </c:pt>
                <c:pt idx="897">
                  <c:v>0.89800000000000102</c:v>
                </c:pt>
                <c:pt idx="898">
                  <c:v>0.89900000000000102</c:v>
                </c:pt>
                <c:pt idx="899">
                  <c:v>0.90000000000000102</c:v>
                </c:pt>
                <c:pt idx="900">
                  <c:v>0.90100000000000102</c:v>
                </c:pt>
                <c:pt idx="901">
                  <c:v>0.90200000000000102</c:v>
                </c:pt>
                <c:pt idx="902">
                  <c:v>0.90300000000000102</c:v>
                </c:pt>
                <c:pt idx="903">
                  <c:v>0.90400000000000102</c:v>
                </c:pt>
                <c:pt idx="904">
                  <c:v>0.90500000000000103</c:v>
                </c:pt>
                <c:pt idx="905">
                  <c:v>0.90600000000000103</c:v>
                </c:pt>
                <c:pt idx="906">
                  <c:v>0.90700000000000103</c:v>
                </c:pt>
                <c:pt idx="907">
                  <c:v>0.90800000000000103</c:v>
                </c:pt>
                <c:pt idx="908">
                  <c:v>0.90900000000000103</c:v>
                </c:pt>
                <c:pt idx="909">
                  <c:v>0.91000000000000103</c:v>
                </c:pt>
                <c:pt idx="910">
                  <c:v>0.91100000000000103</c:v>
                </c:pt>
                <c:pt idx="911">
                  <c:v>0.91200000000000103</c:v>
                </c:pt>
                <c:pt idx="912">
                  <c:v>0.91300000000000103</c:v>
                </c:pt>
                <c:pt idx="913">
                  <c:v>0.91400000000000103</c:v>
                </c:pt>
                <c:pt idx="914">
                  <c:v>0.91500000000000103</c:v>
                </c:pt>
                <c:pt idx="915">
                  <c:v>0.91600000000000104</c:v>
                </c:pt>
                <c:pt idx="916">
                  <c:v>0.91700000000000104</c:v>
                </c:pt>
                <c:pt idx="917">
                  <c:v>0.91800000000000104</c:v>
                </c:pt>
                <c:pt idx="918">
                  <c:v>0.91900000000000104</c:v>
                </c:pt>
                <c:pt idx="919">
                  <c:v>0.92000000000000104</c:v>
                </c:pt>
                <c:pt idx="920">
                  <c:v>0.92100000000000104</c:v>
                </c:pt>
                <c:pt idx="921">
                  <c:v>0.92200000000000104</c:v>
                </c:pt>
                <c:pt idx="922">
                  <c:v>0.92300000000000104</c:v>
                </c:pt>
                <c:pt idx="923">
                  <c:v>0.92400000000000104</c:v>
                </c:pt>
                <c:pt idx="924">
                  <c:v>0.92500000000000104</c:v>
                </c:pt>
                <c:pt idx="925">
                  <c:v>0.92600000000000104</c:v>
                </c:pt>
                <c:pt idx="926">
                  <c:v>0.92700000000000105</c:v>
                </c:pt>
                <c:pt idx="927">
                  <c:v>0.92800000000000105</c:v>
                </c:pt>
                <c:pt idx="928">
                  <c:v>0.92900000000000105</c:v>
                </c:pt>
                <c:pt idx="929">
                  <c:v>0.93000000000000105</c:v>
                </c:pt>
                <c:pt idx="930">
                  <c:v>0.93100000000000105</c:v>
                </c:pt>
                <c:pt idx="931">
                  <c:v>0.93200000000000105</c:v>
                </c:pt>
                <c:pt idx="932">
                  <c:v>0.93300000000000105</c:v>
                </c:pt>
                <c:pt idx="933">
                  <c:v>0.93400000000000105</c:v>
                </c:pt>
                <c:pt idx="934">
                  <c:v>0.93500000000000105</c:v>
                </c:pt>
                <c:pt idx="935">
                  <c:v>0.93600000000000105</c:v>
                </c:pt>
                <c:pt idx="936">
                  <c:v>0.93700000000000105</c:v>
                </c:pt>
                <c:pt idx="937">
                  <c:v>0.93800000000000106</c:v>
                </c:pt>
                <c:pt idx="938">
                  <c:v>0.93900000000000095</c:v>
                </c:pt>
                <c:pt idx="939">
                  <c:v>0.94000000000000095</c:v>
                </c:pt>
                <c:pt idx="940">
                  <c:v>0.94100000000000095</c:v>
                </c:pt>
                <c:pt idx="941">
                  <c:v>0.94200000000000095</c:v>
                </c:pt>
                <c:pt idx="942">
                  <c:v>0.94300000000000095</c:v>
                </c:pt>
                <c:pt idx="943">
                  <c:v>0.94400000000000095</c:v>
                </c:pt>
                <c:pt idx="944">
                  <c:v>0.94500000000000095</c:v>
                </c:pt>
                <c:pt idx="945">
                  <c:v>0.94600000000000095</c:v>
                </c:pt>
                <c:pt idx="946">
                  <c:v>0.94700000000000095</c:v>
                </c:pt>
                <c:pt idx="947">
                  <c:v>0.94800000000000095</c:v>
                </c:pt>
                <c:pt idx="948">
                  <c:v>0.94900000000000095</c:v>
                </c:pt>
                <c:pt idx="949">
                  <c:v>0.95000000000000095</c:v>
                </c:pt>
                <c:pt idx="950">
                  <c:v>0.95100000000000096</c:v>
                </c:pt>
                <c:pt idx="951">
                  <c:v>0.95200000000000096</c:v>
                </c:pt>
                <c:pt idx="952">
                  <c:v>0.95300000000000096</c:v>
                </c:pt>
                <c:pt idx="953">
                  <c:v>0.95400000000000096</c:v>
                </c:pt>
                <c:pt idx="954">
                  <c:v>0.95500000000000096</c:v>
                </c:pt>
                <c:pt idx="955">
                  <c:v>0.95600000000000096</c:v>
                </c:pt>
                <c:pt idx="956">
                  <c:v>0.95700000000000096</c:v>
                </c:pt>
                <c:pt idx="957">
                  <c:v>0.95800000000000096</c:v>
                </c:pt>
                <c:pt idx="958">
                  <c:v>0.95900000000000096</c:v>
                </c:pt>
                <c:pt idx="959">
                  <c:v>0.96000000000000096</c:v>
                </c:pt>
                <c:pt idx="960">
                  <c:v>0.96100000000000096</c:v>
                </c:pt>
                <c:pt idx="961">
                  <c:v>0.96200000000000097</c:v>
                </c:pt>
                <c:pt idx="962">
                  <c:v>0.96300000000000097</c:v>
                </c:pt>
                <c:pt idx="963">
                  <c:v>0.96400000000000097</c:v>
                </c:pt>
                <c:pt idx="964">
                  <c:v>0.96500000000000097</c:v>
                </c:pt>
                <c:pt idx="965">
                  <c:v>0.96600000000000097</c:v>
                </c:pt>
                <c:pt idx="966">
                  <c:v>0.96700000000000097</c:v>
                </c:pt>
                <c:pt idx="967">
                  <c:v>0.96800000000000097</c:v>
                </c:pt>
                <c:pt idx="968">
                  <c:v>0.96900000000000097</c:v>
                </c:pt>
                <c:pt idx="969">
                  <c:v>0.97000000000000097</c:v>
                </c:pt>
                <c:pt idx="970">
                  <c:v>0.97100000000000097</c:v>
                </c:pt>
                <c:pt idx="971">
                  <c:v>0.97200000000000097</c:v>
                </c:pt>
                <c:pt idx="972">
                  <c:v>0.97300000000000098</c:v>
                </c:pt>
                <c:pt idx="973">
                  <c:v>0.97400000000000098</c:v>
                </c:pt>
                <c:pt idx="974">
                  <c:v>0.97500000000000098</c:v>
                </c:pt>
                <c:pt idx="975">
                  <c:v>0.97600000000000098</c:v>
                </c:pt>
                <c:pt idx="976">
                  <c:v>0.97700000000000098</c:v>
                </c:pt>
                <c:pt idx="977">
                  <c:v>0.97800000000000098</c:v>
                </c:pt>
                <c:pt idx="978">
                  <c:v>0.97900000000000098</c:v>
                </c:pt>
                <c:pt idx="979">
                  <c:v>0.98000000000000098</c:v>
                </c:pt>
                <c:pt idx="980">
                  <c:v>0.98100000000000098</c:v>
                </c:pt>
                <c:pt idx="981">
                  <c:v>0.98200000000000098</c:v>
                </c:pt>
                <c:pt idx="982">
                  <c:v>0.98300000000000098</c:v>
                </c:pt>
                <c:pt idx="983">
                  <c:v>0.98400000000000098</c:v>
                </c:pt>
                <c:pt idx="984">
                  <c:v>0.98500000000000099</c:v>
                </c:pt>
                <c:pt idx="985">
                  <c:v>0.98600000000000099</c:v>
                </c:pt>
                <c:pt idx="986">
                  <c:v>0.98700000000000099</c:v>
                </c:pt>
                <c:pt idx="987">
                  <c:v>0.98800000000000099</c:v>
                </c:pt>
                <c:pt idx="988">
                  <c:v>0.98900000000000099</c:v>
                </c:pt>
                <c:pt idx="989">
                  <c:v>0.99000000000000099</c:v>
                </c:pt>
                <c:pt idx="990">
                  <c:v>0.99100000000000099</c:v>
                </c:pt>
                <c:pt idx="991">
                  <c:v>0.99200000000000099</c:v>
                </c:pt>
                <c:pt idx="992">
                  <c:v>0.99300000000000099</c:v>
                </c:pt>
                <c:pt idx="993">
                  <c:v>0.99400000000000099</c:v>
                </c:pt>
                <c:pt idx="994">
                  <c:v>0.99500000000000099</c:v>
                </c:pt>
                <c:pt idx="995">
                  <c:v>0.996000000000001</c:v>
                </c:pt>
                <c:pt idx="996">
                  <c:v>0.997000000000001</c:v>
                </c:pt>
                <c:pt idx="997">
                  <c:v>0.998000000000001</c:v>
                </c:pt>
                <c:pt idx="998">
                  <c:v>0.999000000000001</c:v>
                </c:pt>
              </c:numCache>
            </c:numRef>
          </c:xVal>
          <c:yVal>
            <c:numRef>
              <c:f>'tritium breeding'!$AY$4:$AY$1003</c:f>
              <c:numCache>
                <c:formatCode>0.00E+00</c:formatCode>
                <c:ptCount val="1000"/>
                <c:pt idx="0">
                  <c:v>0.79999999999999982</c:v>
                </c:pt>
                <c:pt idx="1">
                  <c:v>-0.12580391805766547</c:v>
                </c:pt>
                <c:pt idx="2">
                  <c:v>-0.23120367665227406</c:v>
                </c:pt>
                <c:pt idx="3">
                  <c:v>-0.24452068900180679</c:v>
                </c:pt>
                <c:pt idx="4">
                  <c:v>-0.24744523479336172</c:v>
                </c:pt>
                <c:pt idx="5">
                  <c:v>-0.24914184627779642</c:v>
                </c:pt>
                <c:pt idx="6">
                  <c:v>-0.25064069633034641</c:v>
                </c:pt>
                <c:pt idx="7">
                  <c:v>-0.25205947865979544</c:v>
                </c:pt>
                <c:pt idx="8">
                  <c:v>-0.25341347159985655</c:v>
                </c:pt>
                <c:pt idx="9">
                  <c:v>-0.25470639208455931</c:v>
                </c:pt>
                <c:pt idx="10">
                  <c:v>-0.25594058842055945</c:v>
                </c:pt>
                <c:pt idx="11">
                  <c:v>-0.25711818608007542</c:v>
                </c:pt>
                <c:pt idx="12">
                  <c:v>-0.2582412613236445</c:v>
                </c:pt>
                <c:pt idx="13">
                  <c:v>-0.25931168780020974</c:v>
                </c:pt>
                <c:pt idx="14">
                  <c:v>-0.26033139651551979</c:v>
                </c:pt>
                <c:pt idx="15">
                  <c:v>-0.26130220804470905</c:v>
                </c:pt>
                <c:pt idx="16">
                  <c:v>-0.26222587760881527</c:v>
                </c:pt>
                <c:pt idx="17">
                  <c:v>-0.26310409742292301</c:v>
                </c:pt>
                <c:pt idx="18">
                  <c:v>-0.2639384989580788</c:v>
                </c:pt>
                <c:pt idx="19">
                  <c:v>-0.26473065512179683</c:v>
                </c:pt>
                <c:pt idx="20">
                  <c:v>-0.26548212498328688</c:v>
                </c:pt>
                <c:pt idx="21">
                  <c:v>-0.26619428530811801</c:v>
                </c:pt>
                <c:pt idx="22">
                  <c:v>-0.266868588250332</c:v>
                </c:pt>
                <c:pt idx="23">
                  <c:v>-0.26750639274421367</c:v>
                </c:pt>
                <c:pt idx="24">
                  <c:v>-0.26810900894353856</c:v>
                </c:pt>
                <c:pt idx="25">
                  <c:v>-0.26867769997260621</c:v>
                </c:pt>
                <c:pt idx="26">
                  <c:v>-0.26921368361441644</c:v>
                </c:pt>
                <c:pt idx="27">
                  <c:v>-0.26971813393824828</c:v>
                </c:pt>
                <c:pt idx="28">
                  <c:v>-0.27019222549183364</c:v>
                </c:pt>
                <c:pt idx="29">
                  <c:v>-0.2706369643221046</c:v>
                </c:pt>
                <c:pt idx="30">
                  <c:v>-0.27105344517183766</c:v>
                </c:pt>
                <c:pt idx="31">
                  <c:v>-0.27144268239374097</c:v>
                </c:pt>
                <c:pt idx="32">
                  <c:v>-0.27180565392916511</c:v>
                </c:pt>
                <c:pt idx="33">
                  <c:v>-0.27214330261513164</c:v>
                </c:pt>
                <c:pt idx="34">
                  <c:v>-0.27245653744444304</c:v>
                </c:pt>
                <c:pt idx="35">
                  <c:v>-0.27274623478055943</c:v>
                </c:pt>
                <c:pt idx="36">
                  <c:v>-0.27301328215188747</c:v>
                </c:pt>
                <c:pt idx="37">
                  <c:v>-0.27325840888892189</c:v>
                </c:pt>
                <c:pt idx="38">
                  <c:v>-0.27348244295105739</c:v>
                </c:pt>
                <c:pt idx="39">
                  <c:v>-0.2736861414841158</c:v>
                </c:pt>
                <c:pt idx="40">
                  <c:v>-0.27387023445529901</c:v>
                </c:pt>
                <c:pt idx="41">
                  <c:v>-0.27403542562879668</c:v>
                </c:pt>
                <c:pt idx="42">
                  <c:v>-0.2741823935063738</c:v>
                </c:pt>
                <c:pt idx="43">
                  <c:v>-0.27431179223419389</c:v>
                </c:pt>
                <c:pt idx="44">
                  <c:v>-0.27442429510011246</c:v>
                </c:pt>
                <c:pt idx="45">
                  <c:v>-0.2745204248844838</c:v>
                </c:pt>
                <c:pt idx="46">
                  <c:v>-0.27460081041091733</c:v>
                </c:pt>
                <c:pt idx="47">
                  <c:v>-0.27466601683765723</c:v>
                </c:pt>
                <c:pt idx="48">
                  <c:v>-0.27471658903594287</c:v>
                </c:pt>
                <c:pt idx="49">
                  <c:v>-0.27475305231823421</c:v>
                </c:pt>
                <c:pt idx="50">
                  <c:v>-0.27477591314029548</c:v>
                </c:pt>
                <c:pt idx="51">
                  <c:v>-0.27478570240110028</c:v>
                </c:pt>
                <c:pt idx="52">
                  <c:v>-0.27478280560333312</c:v>
                </c:pt>
                <c:pt idx="53">
                  <c:v>-0.27476771922067383</c:v>
                </c:pt>
                <c:pt idx="54">
                  <c:v>-0.27474088081228965</c:v>
                </c:pt>
                <c:pt idx="55">
                  <c:v>-0.27470271223065912</c:v>
                </c:pt>
                <c:pt idx="56">
                  <c:v>-0.27465362018538014</c:v>
                </c:pt>
                <c:pt idx="57">
                  <c:v>-0.27459399678674268</c:v>
                </c:pt>
                <c:pt idx="58">
                  <c:v>-0.27452422006978605</c:v>
                </c:pt>
                <c:pt idx="59">
                  <c:v>-0.27444469712256847</c:v>
                </c:pt>
                <c:pt idx="60">
                  <c:v>-0.27435569408119437</c:v>
                </c:pt>
                <c:pt idx="61">
                  <c:v>-0.27425759233756386</c:v>
                </c:pt>
                <c:pt idx="62">
                  <c:v>-0.27415071850005768</c:v>
                </c:pt>
                <c:pt idx="63">
                  <c:v>-0.27403538745307365</c:v>
                </c:pt>
                <c:pt idx="64">
                  <c:v>-0.27391190277787142</c:v>
                </c:pt>
                <c:pt idx="65">
                  <c:v>-0.27378055715831251</c:v>
                </c:pt>
                <c:pt idx="66">
                  <c:v>-0.27364163277203502</c:v>
                </c:pt>
                <c:pt idx="67">
                  <c:v>-0.2734954442906059</c:v>
                </c:pt>
                <c:pt idx="68">
                  <c:v>-0.27334216875103595</c:v>
                </c:pt>
                <c:pt idx="69">
                  <c:v>-0.27318210164444517</c:v>
                </c:pt>
                <c:pt idx="70">
                  <c:v>-0.27301548676194221</c:v>
                </c:pt>
                <c:pt idx="71">
                  <c:v>-0.27284255914347316</c:v>
                </c:pt>
                <c:pt idx="72">
                  <c:v>-0.27266354539195542</c:v>
                </c:pt>
                <c:pt idx="73">
                  <c:v>-0.27247866397613346</c:v>
                </c:pt>
                <c:pt idx="74">
                  <c:v>-0.27228812552256548</c:v>
                </c:pt>
                <c:pt idx="75">
                  <c:v>-0.27209217572014732</c:v>
                </c:pt>
                <c:pt idx="76">
                  <c:v>-0.27189092509943064</c:v>
                </c:pt>
                <c:pt idx="77">
                  <c:v>-0.27168460503240194</c:v>
                </c:pt>
                <c:pt idx="78">
                  <c:v>-0.2714733974926668</c:v>
                </c:pt>
                <c:pt idx="79">
                  <c:v>-0.27125747792167831</c:v>
                </c:pt>
                <c:pt idx="80">
                  <c:v>-0.27103701546321723</c:v>
                </c:pt>
                <c:pt idx="81">
                  <c:v>-0.27081217318945389</c:v>
                </c:pt>
                <c:pt idx="82">
                  <c:v>-0.27058310831889504</c:v>
                </c:pt>
                <c:pt idx="83">
                  <c:v>-0.27035001504952927</c:v>
                </c:pt>
                <c:pt idx="84">
                  <c:v>-0.27011295426932586</c:v>
                </c:pt>
                <c:pt idx="85">
                  <c:v>-0.269872109489667</c:v>
                </c:pt>
                <c:pt idx="86">
                  <c:v>-0.26962761654156475</c:v>
                </c:pt>
                <c:pt idx="87">
                  <c:v>-0.26937960638022096</c:v>
                </c:pt>
                <c:pt idx="88">
                  <c:v>-0.26912820526004944</c:v>
                </c:pt>
                <c:pt idx="89">
                  <c:v>-0.26887353490341714</c:v>
                </c:pt>
                <c:pt idx="90">
                  <c:v>-0.26861575528634662</c:v>
                </c:pt>
                <c:pt idx="91">
                  <c:v>-0.26835489430327886</c:v>
                </c:pt>
                <c:pt idx="92">
                  <c:v>-0.26809110365640765</c:v>
                </c:pt>
                <c:pt idx="93">
                  <c:v>-0.26782448850938456</c:v>
                </c:pt>
                <c:pt idx="94">
                  <c:v>-0.26755515025089049</c:v>
                </c:pt>
                <c:pt idx="95">
                  <c:v>-0.26728318663014333</c:v>
                </c:pt>
                <c:pt idx="96">
                  <c:v>-0.26700869188754073</c:v>
                </c:pt>
                <c:pt idx="97">
                  <c:v>-0.26673175688061201</c:v>
                </c:pt>
                <c:pt idx="98">
                  <c:v>-0.26645251182847213</c:v>
                </c:pt>
                <c:pt idx="99">
                  <c:v>-0.26617095593681189</c:v>
                </c:pt>
                <c:pt idx="100">
                  <c:v>-0.26588721324889164</c:v>
                </c:pt>
                <c:pt idx="101">
                  <c:v>-0.26560136226227776</c:v>
                </c:pt>
                <c:pt idx="102">
                  <c:v>-0.26531347865677646</c:v>
                </c:pt>
                <c:pt idx="103">
                  <c:v>-0.26502363539558027</c:v>
                </c:pt>
                <c:pt idx="104">
                  <c:v>-0.26473190282278414</c:v>
                </c:pt>
                <c:pt idx="105">
                  <c:v>-0.26443834875740047</c:v>
                </c:pt>
                <c:pt idx="106">
                  <c:v>-0.26414308120702096</c:v>
                </c:pt>
                <c:pt idx="107">
                  <c:v>-0.26384607796312137</c:v>
                </c:pt>
                <c:pt idx="108">
                  <c:v>-0.26354744242343497</c:v>
                </c:pt>
                <c:pt idx="109">
                  <c:v>-0.26324723318109616</c:v>
                </c:pt>
                <c:pt idx="110">
                  <c:v>-0.26294550672597145</c:v>
                </c:pt>
                <c:pt idx="111">
                  <c:v>-0.26264231752015843</c:v>
                </c:pt>
                <c:pt idx="112">
                  <c:v>-0.26233771807077538</c:v>
                </c:pt>
                <c:pt idx="113">
                  <c:v>-0.26203175900013714</c:v>
                </c:pt>
                <c:pt idx="114">
                  <c:v>-0.26172453173643256</c:v>
                </c:pt>
                <c:pt idx="115">
                  <c:v>-0.26141599808687183</c:v>
                </c:pt>
                <c:pt idx="116">
                  <c:v>-0.26110624603869553</c:v>
                </c:pt>
                <c:pt idx="117">
                  <c:v>-0.26079531932772326</c:v>
                </c:pt>
                <c:pt idx="118">
                  <c:v>-0.26048326011982692</c:v>
                </c:pt>
                <c:pt idx="119">
                  <c:v>-0.26017010906728616</c:v>
                </c:pt>
                <c:pt idx="120">
                  <c:v>-0.25985590536311998</c:v>
                </c:pt>
                <c:pt idx="121">
                  <c:v>-0.25954068679346909</c:v>
                </c:pt>
                <c:pt idx="122">
                  <c:v>-0.25922453241111754</c:v>
                </c:pt>
                <c:pt idx="123">
                  <c:v>-0.25890739209210012</c:v>
                </c:pt>
                <c:pt idx="124">
                  <c:v>-0.2585893423207653</c:v>
                </c:pt>
                <c:pt idx="125">
                  <c:v>-0.2582704157429499</c:v>
                </c:pt>
                <c:pt idx="126">
                  <c:v>-0.25795064383263083</c:v>
                </c:pt>
                <c:pt idx="127">
                  <c:v>-0.2576300569339906</c:v>
                </c:pt>
                <c:pt idx="128">
                  <c:v>-0.25730868430197229</c:v>
                </c:pt>
                <c:pt idx="129">
                  <c:v>-0.256986554141379</c:v>
                </c:pt>
                <c:pt idx="130">
                  <c:v>-0.2566637362675907</c:v>
                </c:pt>
                <c:pt idx="131">
                  <c:v>-0.25634017165082479</c:v>
                </c:pt>
                <c:pt idx="132">
                  <c:v>-0.25601592818929736</c:v>
                </c:pt>
                <c:pt idx="133">
                  <c:v>-0.25569103025092182</c:v>
                </c:pt>
                <c:pt idx="134">
                  <c:v>-0.2553655013288974</c:v>
                </c:pt>
                <c:pt idx="135">
                  <c:v>-0.25503936407310779</c:v>
                </c:pt>
                <c:pt idx="136">
                  <c:v>-0.25471264032039315</c:v>
                </c:pt>
                <c:pt idx="137">
                  <c:v>-0.25438539374675545</c:v>
                </c:pt>
                <c:pt idx="138">
                  <c:v>-0.25405755940341462</c:v>
                </c:pt>
                <c:pt idx="139">
                  <c:v>-0.25372919948205802</c:v>
                </c:pt>
                <c:pt idx="140">
                  <c:v>-0.25340033284891317</c:v>
                </c:pt>
                <c:pt idx="141">
                  <c:v>-0.25307097769298237</c:v>
                </c:pt>
                <c:pt idx="142">
                  <c:v>-0.25274115155035282</c:v>
                </c:pt>
                <c:pt idx="143">
                  <c:v>-0.2524108713276339</c:v>
                </c:pt>
                <c:pt idx="144">
                  <c:v>-0.25208015332455252</c:v>
                </c:pt>
                <c:pt idx="145">
                  <c:v>-0.25174905587875879</c:v>
                </c:pt>
                <c:pt idx="146">
                  <c:v>-0.25141750889474662</c:v>
                </c:pt>
                <c:pt idx="147">
                  <c:v>-0.25108556960222567</c:v>
                </c:pt>
                <c:pt idx="148">
                  <c:v>-0.25075325208356081</c:v>
                </c:pt>
                <c:pt idx="149">
                  <c:v>-0.25042056991561468</c:v>
                </c:pt>
                <c:pt idx="150">
                  <c:v>-0.25008753618789242</c:v>
                </c:pt>
                <c:pt idx="151">
                  <c:v>-0.24975416352003685</c:v>
                </c:pt>
                <c:pt idx="152">
                  <c:v>-0.24942046407869348</c:v>
                </c:pt>
                <c:pt idx="153">
                  <c:v>-0.24908649221679316</c:v>
                </c:pt>
                <c:pt idx="154">
                  <c:v>-0.24875217399714641</c:v>
                </c:pt>
                <c:pt idx="155">
                  <c:v>-0.24841756294568129</c:v>
                </c:pt>
                <c:pt idx="156">
                  <c:v>-0.24808266957393238</c:v>
                </c:pt>
                <c:pt idx="157">
                  <c:v>-0.24774750401611118</c:v>
                </c:pt>
                <c:pt idx="158">
                  <c:v>-0.24741207604264978</c:v>
                </c:pt>
                <c:pt idx="159">
                  <c:v>-0.24707639507325926</c:v>
                </c:pt>
                <c:pt idx="160">
                  <c:v>-0.24674047018951972</c:v>
                </c:pt>
                <c:pt idx="161">
                  <c:v>-0.24640435277003753</c:v>
                </c:pt>
                <c:pt idx="162">
                  <c:v>-0.24606796601006614</c:v>
                </c:pt>
                <c:pt idx="163">
                  <c:v>-0.24573136067091031</c:v>
                </c:pt>
                <c:pt idx="164">
                  <c:v>-0.24539454459872123</c:v>
                </c:pt>
                <c:pt idx="165">
                  <c:v>-0.24505752535800351</c:v>
                </c:pt>
                <c:pt idx="166">
                  <c:v>-0.2447203102417253</c:v>
                </c:pt>
                <c:pt idx="167">
                  <c:v>-0.2443829062810649</c:v>
                </c:pt>
                <c:pt idx="168">
                  <c:v>-0.24404532025480882</c:v>
                </c:pt>
                <c:pt idx="169">
                  <c:v>-0.24370760132143132</c:v>
                </c:pt>
                <c:pt idx="170">
                  <c:v>-0.24336967053574818</c:v>
                </c:pt>
                <c:pt idx="171">
                  <c:v>-0.24303157659545929</c:v>
                </c:pt>
                <c:pt idx="172">
                  <c:v>-0.24269332535718707</c:v>
                </c:pt>
                <c:pt idx="173">
                  <c:v>-0.24235492246732362</c:v>
                </c:pt>
                <c:pt idx="174">
                  <c:v>-0.24201637336957721</c:v>
                </c:pt>
                <c:pt idx="175">
                  <c:v>-0.2416776833122479</c:v>
                </c:pt>
                <c:pt idx="176">
                  <c:v>-0.24133889997826255</c:v>
                </c:pt>
                <c:pt idx="177">
                  <c:v>-0.24099994299985561</c:v>
                </c:pt>
                <c:pt idx="178">
                  <c:v>-0.2406608597032113</c:v>
                </c:pt>
                <c:pt idx="179">
                  <c:v>-0.24032165462266813</c:v>
                </c:pt>
                <c:pt idx="180">
                  <c:v>-0.23998233212979905</c:v>
                </c:pt>
                <c:pt idx="181">
                  <c:v>-0.23964289643925496</c:v>
                </c:pt>
                <c:pt idx="182">
                  <c:v>-0.23930335161439623</c:v>
                </c:pt>
                <c:pt idx="183">
                  <c:v>-0.23896370157272478</c:v>
                </c:pt>
                <c:pt idx="184">
                  <c:v>-0.23862399271413956</c:v>
                </c:pt>
                <c:pt idx="185">
                  <c:v>-0.23828414343390295</c:v>
                </c:pt>
                <c:pt idx="186">
                  <c:v>-0.2379441998656297</c:v>
                </c:pt>
                <c:pt idx="187">
                  <c:v>-0.23760416539389712</c:v>
                </c:pt>
                <c:pt idx="188">
                  <c:v>-0.23726404328178993</c:v>
                </c:pt>
                <c:pt idx="189">
                  <c:v>-0.23692383667525987</c:v>
                </c:pt>
                <c:pt idx="190">
                  <c:v>-0.23658354860733144</c:v>
                </c:pt>
                <c:pt idx="191">
                  <c:v>-0.23624318200215541</c:v>
                </c:pt>
                <c:pt idx="192">
                  <c:v>-0.23590278230193704</c:v>
                </c:pt>
                <c:pt idx="193">
                  <c:v>-0.23556226697862234</c:v>
                </c:pt>
                <c:pt idx="194">
                  <c:v>-0.23522168127565371</c:v>
                </c:pt>
                <c:pt idx="195">
                  <c:v>-0.23488102771938954</c:v>
                </c:pt>
                <c:pt idx="196">
                  <c:v>-0.23454030874550208</c:v>
                </c:pt>
                <c:pt idx="197">
                  <c:v>-0.23419952670223212</c:v>
                </c:pt>
                <c:pt idx="198">
                  <c:v>-0.23385868385352784</c:v>
                </c:pt>
                <c:pt idx="199">
                  <c:v>-0.23351778238207016</c:v>
                </c:pt>
                <c:pt idx="200">
                  <c:v>-0.23317686701521084</c:v>
                </c:pt>
                <c:pt idx="201">
                  <c:v>-0.23283585453570252</c:v>
                </c:pt>
                <c:pt idx="202">
                  <c:v>-0.23249478952253394</c:v>
                </c:pt>
                <c:pt idx="203">
                  <c:v>-0.23215367386146091</c:v>
                </c:pt>
                <c:pt idx="204">
                  <c:v>-0.23181250937054851</c:v>
                </c:pt>
                <c:pt idx="205">
                  <c:v>-0.23147129780260006</c:v>
                </c:pt>
                <c:pt idx="206">
                  <c:v>-0.23113004084749975</c:v>
                </c:pt>
                <c:pt idx="207">
                  <c:v>-0.2307887401344719</c:v>
                </c:pt>
                <c:pt idx="208">
                  <c:v>-0.23044743985727775</c:v>
                </c:pt>
                <c:pt idx="209">
                  <c:v>-0.23010605628423431</c:v>
                </c:pt>
                <c:pt idx="210">
                  <c:v>-0.22976463349836004</c:v>
                </c:pt>
                <c:pt idx="211">
                  <c:v>-0.22942317290724459</c:v>
                </c:pt>
                <c:pt idx="212">
                  <c:v>-0.22908167586795045</c:v>
                </c:pt>
                <c:pt idx="213">
                  <c:v>-0.22874014368882717</c:v>
                </c:pt>
                <c:pt idx="214">
                  <c:v>-0.22839857763125931</c:v>
                </c:pt>
                <c:pt idx="215">
                  <c:v>-0.2280569789113526</c:v>
                </c:pt>
                <c:pt idx="216">
                  <c:v>-0.22771539132457974</c:v>
                </c:pt>
                <c:pt idx="217">
                  <c:v>-0.22737373075526582</c:v>
                </c:pt>
                <c:pt idx="218">
                  <c:v>-0.22703204091622081</c:v>
                </c:pt>
                <c:pt idx="219">
                  <c:v>-0.22669032285811572</c:v>
                </c:pt>
                <c:pt idx="220">
                  <c:v>-0.22634857759390603</c:v>
                </c:pt>
                <c:pt idx="221">
                  <c:v>-0.22600680610018636</c:v>
                </c:pt>
                <c:pt idx="222">
                  <c:v>-0.22566500931849498</c:v>
                </c:pt>
                <c:pt idx="223">
                  <c:v>-0.2253232307795934</c:v>
                </c:pt>
                <c:pt idx="224">
                  <c:v>-0.22498138611259708</c:v>
                </c:pt>
                <c:pt idx="225">
                  <c:v>-0.22463951878426822</c:v>
                </c:pt>
                <c:pt idx="226">
                  <c:v>-0.22429762960806149</c:v>
                </c:pt>
                <c:pt idx="227">
                  <c:v>-0.22395571936823147</c:v>
                </c:pt>
                <c:pt idx="228">
                  <c:v>-0.22361378882088145</c:v>
                </c:pt>
                <c:pt idx="229">
                  <c:v>-0.22327183869497302</c:v>
                </c:pt>
                <c:pt idx="230">
                  <c:v>-0.22292986969330131</c:v>
                </c:pt>
                <c:pt idx="231">
                  <c:v>-0.22258792511645376</c:v>
                </c:pt>
                <c:pt idx="232">
                  <c:v>-0.22224592037163493</c:v>
                </c:pt>
                <c:pt idx="233">
                  <c:v>-0.22190389871166141</c:v>
                </c:pt>
                <c:pt idx="234">
                  <c:v>-0.22156186074372236</c:v>
                </c:pt>
                <c:pt idx="235">
                  <c:v>-0.22121980705321062</c:v>
                </c:pt>
                <c:pt idx="236">
                  <c:v>-0.2208777382045064</c:v>
                </c:pt>
                <c:pt idx="237">
                  <c:v>-0.22053565474173026</c:v>
                </c:pt>
                <c:pt idx="238">
                  <c:v>-0.2201935571894712</c:v>
                </c:pt>
                <c:pt idx="239">
                  <c:v>-0.21985148867650819</c:v>
                </c:pt>
                <c:pt idx="240">
                  <c:v>-0.21950936444440336</c:v>
                </c:pt>
                <c:pt idx="241">
                  <c:v>-0.21916722758627799</c:v>
                </c:pt>
                <c:pt idx="242">
                  <c:v>-0.21882507855535716</c:v>
                </c:pt>
                <c:pt idx="243">
                  <c:v>-0.21848291778859791</c:v>
                </c:pt>
                <c:pt idx="244">
                  <c:v>-0.21814074570727118</c:v>
                </c:pt>
                <c:pt idx="245">
                  <c:v>-0.21779856271752696</c:v>
                </c:pt>
                <c:pt idx="246">
                  <c:v>-0.217456369210935</c:v>
                </c:pt>
                <c:pt idx="247">
                  <c:v>-0.21711420818803046</c:v>
                </c:pt>
                <c:pt idx="248">
                  <c:v>-0.21677199476673528</c:v>
                </c:pt>
                <c:pt idx="249">
                  <c:v>-0.21642977192096838</c:v>
                </c:pt>
                <c:pt idx="250">
                  <c:v>-0.21608753998903177</c:v>
                </c:pt>
                <c:pt idx="251">
                  <c:v>-0.2157452992970843</c:v>
                </c:pt>
                <c:pt idx="252">
                  <c:v>-0.21540305015957628</c:v>
                </c:pt>
                <c:pt idx="253">
                  <c:v>-0.2150607928796712</c:v>
                </c:pt>
                <c:pt idx="254">
                  <c:v>-0.21471852774964986</c:v>
                </c:pt>
                <c:pt idx="255">
                  <c:v>-0.21437629767432131</c:v>
                </c:pt>
                <c:pt idx="256">
                  <c:v>-0.21403401767931884</c:v>
                </c:pt>
                <c:pt idx="257">
                  <c:v>-0.21369173064958463</c:v>
                </c:pt>
                <c:pt idx="258">
                  <c:v>-0.21334943683763857</c:v>
                </c:pt>
                <c:pt idx="259">
                  <c:v>-0.21300713648693589</c:v>
                </c:pt>
                <c:pt idx="260">
                  <c:v>-0.21266482983219293</c:v>
                </c:pt>
                <c:pt idx="261">
                  <c:v>-0.21232251709970032</c:v>
                </c:pt>
                <c:pt idx="262">
                  <c:v>-0.21198024113064654</c:v>
                </c:pt>
                <c:pt idx="263">
                  <c:v>-0.21163791688932704</c:v>
                </c:pt>
                <c:pt idx="264">
                  <c:v>-0.21129558720154873</c:v>
                </c:pt>
                <c:pt idx="265">
                  <c:v>-0.21095325226281816</c:v>
                </c:pt>
                <c:pt idx="266">
                  <c:v>-0.21061091226162473</c:v>
                </c:pt>
                <c:pt idx="267">
                  <c:v>-0.21026856737969102</c:v>
                </c:pt>
                <c:pt idx="268">
                  <c:v>-0.20992621779221729</c:v>
                </c:pt>
                <c:pt idx="269">
                  <c:v>-0.20958386366811388</c:v>
                </c:pt>
                <c:pt idx="270">
                  <c:v>-0.20924154779324924</c:v>
                </c:pt>
                <c:pt idx="271">
                  <c:v>-0.20889918507858427</c:v>
                </c:pt>
                <c:pt idx="272">
                  <c:v>-0.20855681829850553</c:v>
                </c:pt>
                <c:pt idx="273">
                  <c:v>-0.20821444759894603</c:v>
                </c:pt>
                <c:pt idx="274">
                  <c:v>-0.20787207312059969</c:v>
                </c:pt>
                <c:pt idx="275">
                  <c:v>-0.20752969499911089</c:v>
                </c:pt>
                <c:pt idx="276">
                  <c:v>-0.20718731336525417</c:v>
                </c:pt>
                <c:pt idx="277">
                  <c:v>-0.20684492834511017</c:v>
                </c:pt>
                <c:pt idx="278">
                  <c:v>-0.20650258268325392</c:v>
                </c:pt>
                <c:pt idx="279">
                  <c:v>-0.20616019125083609</c:v>
                </c:pt>
                <c:pt idx="280">
                  <c:v>-0.2058177967838617</c:v>
                </c:pt>
                <c:pt idx="281">
                  <c:v>-0.20547539939125978</c:v>
                </c:pt>
                <c:pt idx="282">
                  <c:v>-0.20513299917804886</c:v>
                </c:pt>
                <c:pt idx="283">
                  <c:v>-0.20479059624547835</c:v>
                </c:pt>
                <c:pt idx="284">
                  <c:v>-0.2044481906911626</c:v>
                </c:pt>
                <c:pt idx="285">
                  <c:v>-0.20410578260921236</c:v>
                </c:pt>
                <c:pt idx="286">
                  <c:v>-0.20376341471338025</c:v>
                </c:pt>
                <c:pt idx="287">
                  <c:v>-0.20342100184510092</c:v>
                </c:pt>
                <c:pt idx="288">
                  <c:v>-0.20307858671173049</c:v>
                </c:pt>
                <c:pt idx="289">
                  <c:v>-0.20273616939457667</c:v>
                </c:pt>
                <c:pt idx="290">
                  <c:v>-0.20239374997202925</c:v>
                </c:pt>
                <c:pt idx="291">
                  <c:v>-0.20205132851966348</c:v>
                </c:pt>
                <c:pt idx="292">
                  <c:v>-0.20170890511034237</c:v>
                </c:pt>
                <c:pt idx="293">
                  <c:v>-0.20136647981431288</c:v>
                </c:pt>
                <c:pt idx="294">
                  <c:v>-0.20102409532232121</c:v>
                </c:pt>
                <c:pt idx="295">
                  <c:v>-0.2006816664536209</c:v>
                </c:pt>
                <c:pt idx="296">
                  <c:v>-0.20033923589418329</c:v>
                </c:pt>
                <c:pt idx="297">
                  <c:v>-0.19999680370469913</c:v>
                </c:pt>
                <c:pt idx="298">
                  <c:v>-0.19965436994368105</c:v>
                </c:pt>
                <c:pt idx="299">
                  <c:v>-0.19931193466754096</c:v>
                </c:pt>
                <c:pt idx="300">
                  <c:v>-0.19896949793066612</c:v>
                </c:pt>
                <c:pt idx="301">
                  <c:v>-0.19862705978549114</c:v>
                </c:pt>
                <c:pt idx="302">
                  <c:v>-0.19828466290558899</c:v>
                </c:pt>
                <c:pt idx="303">
                  <c:v>-0.19794222209365722</c:v>
                </c:pt>
                <c:pt idx="304">
                  <c:v>-0.19759978001970416</c:v>
                </c:pt>
                <c:pt idx="305">
                  <c:v>-0.19725733672903192</c:v>
                </c:pt>
                <c:pt idx="306">
                  <c:v>-0.19691489226531581</c:v>
                </c:pt>
                <c:pt idx="307">
                  <c:v>-0.1965724466706639</c:v>
                </c:pt>
                <c:pt idx="308">
                  <c:v>-0.19622999998567217</c:v>
                </c:pt>
                <c:pt idx="309">
                  <c:v>-0.19588759487250043</c:v>
                </c:pt>
                <c:pt idx="310">
                  <c:v>-0.1955451461228416</c:v>
                </c:pt>
                <c:pt idx="311">
                  <c:v>-0.19520269639609605</c:v>
                </c:pt>
                <c:pt idx="312">
                  <c:v>-0.19486024572733701</c:v>
                </c:pt>
                <c:pt idx="313">
                  <c:v>-0.19451779415037967</c:v>
                </c:pt>
                <c:pt idx="314">
                  <c:v>-0.19417534169782455</c:v>
                </c:pt>
                <c:pt idx="315">
                  <c:v>-0.19383288840110247</c:v>
                </c:pt>
                <c:pt idx="316">
                  <c:v>-0.19349043429051582</c:v>
                </c:pt>
                <c:pt idx="317">
                  <c:v>-0.19314802201829939</c:v>
                </c:pt>
                <c:pt idx="318">
                  <c:v>-0.19280556636657875</c:v>
                </c:pt>
                <c:pt idx="319">
                  <c:v>-0.19246310998552887</c:v>
                </c:pt>
                <c:pt idx="320">
                  <c:v>-0.19212065290133012</c:v>
                </c:pt>
                <c:pt idx="321">
                  <c:v>-0.19177819513922265</c:v>
                </c:pt>
                <c:pt idx="322">
                  <c:v>-0.19143573672354106</c:v>
                </c:pt>
                <c:pt idx="323">
                  <c:v>-0.191093277677746</c:v>
                </c:pt>
                <c:pt idx="324">
                  <c:v>-0.19075081802445629</c:v>
                </c:pt>
                <c:pt idx="325">
                  <c:v>-0.19040840040849907</c:v>
                </c:pt>
                <c:pt idx="326">
                  <c:v>-0.19006593960485757</c:v>
                </c:pt>
                <c:pt idx="327">
                  <c:v>-0.18972347825682123</c:v>
                </c:pt>
                <c:pt idx="328">
                  <c:v>-0.18938101638393215</c:v>
                </c:pt>
                <c:pt idx="329">
                  <c:v>-0.18903855400503025</c:v>
                </c:pt>
                <c:pt idx="330">
                  <c:v>-0.18869609113827951</c:v>
                </c:pt>
                <c:pt idx="331">
                  <c:v>-0.18835362780119225</c:v>
                </c:pt>
                <c:pt idx="332">
                  <c:v>-0.18801116401065135</c:v>
                </c:pt>
                <c:pt idx="333">
                  <c:v>-0.1876687424059548</c:v>
                </c:pt>
                <c:pt idx="334">
                  <c:v>-0.18732627775675442</c:v>
                </c:pt>
                <c:pt idx="335">
                  <c:v>-0.18698381270120079</c:v>
                </c:pt>
                <c:pt idx="336">
                  <c:v>-0.18664134725387985</c:v>
                </c:pt>
                <c:pt idx="337">
                  <c:v>-0.18629888142885517</c:v>
                </c:pt>
                <c:pt idx="338">
                  <c:v>-0.18595641523968454</c:v>
                </c:pt>
                <c:pt idx="339">
                  <c:v>-0.18561394869943965</c:v>
                </c:pt>
                <c:pt idx="340">
                  <c:v>-0.18527148182072248</c:v>
                </c:pt>
                <c:pt idx="341">
                  <c:v>-0.18492905723870379</c:v>
                </c:pt>
                <c:pt idx="342">
                  <c:v>-0.18458658971905598</c:v>
                </c:pt>
                <c:pt idx="343">
                  <c:v>-0.18424412189609315</c:v>
                </c:pt>
                <c:pt idx="344">
                  <c:v>-0.18390165378070292</c:v>
                </c:pt>
                <c:pt idx="345">
                  <c:v>-0.18355918538338251</c:v>
                </c:pt>
                <c:pt idx="346">
                  <c:v>-0.1832167167142521</c:v>
                </c:pt>
                <c:pt idx="347">
                  <c:v>-0.18287424778306877</c:v>
                </c:pt>
                <c:pt idx="348">
                  <c:v>-0.18253182122225947</c:v>
                </c:pt>
                <c:pt idx="349">
                  <c:v>-0.18218935179485252</c:v>
                </c:pt>
                <c:pt idx="350">
                  <c:v>-0.18184688213261208</c:v>
                </c:pt>
                <c:pt idx="351">
                  <c:v>-0.18150441224396752</c:v>
                </c:pt>
                <c:pt idx="352">
                  <c:v>-0.18116194213704623</c:v>
                </c:pt>
                <c:pt idx="353">
                  <c:v>-0.18081947181968314</c:v>
                </c:pt>
                <c:pt idx="354">
                  <c:v>-0.18047700129943273</c:v>
                </c:pt>
                <c:pt idx="355">
                  <c:v>-0.18013453058357765</c:v>
                </c:pt>
                <c:pt idx="356">
                  <c:v>-0.17979210230215995</c:v>
                </c:pt>
                <c:pt idx="357">
                  <c:v>-0.17944963121590812</c:v>
                </c:pt>
                <c:pt idx="358">
                  <c:v>-0.17910715995436935</c:v>
                </c:pt>
                <c:pt idx="359">
                  <c:v>-0.1787646885238354</c:v>
                </c:pt>
                <c:pt idx="360">
                  <c:v>-0.17842221693037288</c:v>
                </c:pt>
                <c:pt idx="361">
                  <c:v>-0.17807974517983013</c:v>
                </c:pt>
                <c:pt idx="362">
                  <c:v>-0.177737273277846</c:v>
                </c:pt>
                <c:pt idx="363">
                  <c:v>-0.17739480122985651</c:v>
                </c:pt>
                <c:pt idx="364">
                  <c:v>-0.17705237166412316</c:v>
                </c:pt>
                <c:pt idx="365">
                  <c:v>-0.17670989933965817</c:v>
                </c:pt>
                <c:pt idx="366">
                  <c:v>-0.17636742688435342</c:v>
                </c:pt>
                <c:pt idx="367">
                  <c:v>-0.17602495430290577</c:v>
                </c:pt>
                <c:pt idx="368">
                  <c:v>-0.17568248159984295</c:v>
                </c:pt>
                <c:pt idx="369">
                  <c:v>-0.17534000877953093</c:v>
                </c:pt>
                <c:pt idx="370">
                  <c:v>-0.17499753584617825</c:v>
                </c:pt>
                <c:pt idx="371">
                  <c:v>-0.17465506280384283</c:v>
                </c:pt>
                <c:pt idx="372">
                  <c:v>-0.17431263227945712</c:v>
                </c:pt>
                <c:pt idx="373">
                  <c:v>-0.173970159030752</c:v>
                </c:pt>
                <c:pt idx="374">
                  <c:v>-0.17362768568438414</c:v>
                </c:pt>
                <c:pt idx="375">
                  <c:v>-0.17328521224385934</c:v>
                </c:pt>
                <c:pt idx="376">
                  <c:v>-0.17294273871255753</c:v>
                </c:pt>
                <c:pt idx="377">
                  <c:v>-0.17260026509373735</c:v>
                </c:pt>
                <c:pt idx="378">
                  <c:v>-0.17225779139054018</c:v>
                </c:pt>
                <c:pt idx="379">
                  <c:v>-0.17191531760599502</c:v>
                </c:pt>
                <c:pt idx="380">
                  <c:v>-0.17157288636604259</c:v>
                </c:pt>
                <c:pt idx="381">
                  <c:v>-0.17123041242745698</c:v>
                </c:pt>
                <c:pt idx="382">
                  <c:v>-0.17088793841597327</c:v>
                </c:pt>
                <c:pt idx="383">
                  <c:v>-0.17054546433420789</c:v>
                </c:pt>
                <c:pt idx="384">
                  <c:v>-0.17020299018468404</c:v>
                </c:pt>
                <c:pt idx="385">
                  <c:v>-0.16986051596983379</c:v>
                </c:pt>
                <c:pt idx="386">
                  <c:v>-0.16951804169200224</c:v>
                </c:pt>
                <c:pt idx="387">
                  <c:v>-0.16917556735345016</c:v>
                </c:pt>
                <c:pt idx="388">
                  <c:v>-0.16883313557937785</c:v>
                </c:pt>
                <c:pt idx="389">
                  <c:v>-0.16849066112584565</c:v>
                </c:pt>
                <c:pt idx="390">
                  <c:v>-0.16814818661790018</c:v>
                </c:pt>
                <c:pt idx="391">
                  <c:v>-0.16780571205749456</c:v>
                </c:pt>
                <c:pt idx="392">
                  <c:v>-0.16746323744651195</c:v>
                </c:pt>
                <c:pt idx="393">
                  <c:v>-0.16712076278676813</c:v>
                </c:pt>
                <c:pt idx="394">
                  <c:v>-0.16677828808001313</c:v>
                </c:pt>
                <c:pt idx="395">
                  <c:v>-0.16643585595095536</c:v>
                </c:pt>
                <c:pt idx="396">
                  <c:v>-0.16609338115518069</c:v>
                </c:pt>
                <c:pt idx="397">
                  <c:v>-0.16575090631727807</c:v>
                </c:pt>
                <c:pt idx="398">
                  <c:v>-0.1654084314387598</c:v>
                </c:pt>
                <c:pt idx="399">
                  <c:v>-0.16506595652108408</c:v>
                </c:pt>
                <c:pt idx="400">
                  <c:v>-0.16472348156565622</c:v>
                </c:pt>
                <c:pt idx="401">
                  <c:v>-0.16438100657383184</c:v>
                </c:pt>
                <c:pt idx="402">
                  <c:v>-0.16403853154691705</c:v>
                </c:pt>
                <c:pt idx="403">
                  <c:v>-0.16369609910919219</c:v>
                </c:pt>
                <c:pt idx="404">
                  <c:v>-0.16335362401583078</c:v>
                </c:pt>
                <c:pt idx="405">
                  <c:v>-0.16301114889102411</c:v>
                </c:pt>
                <c:pt idx="406">
                  <c:v>-0.16266867373590091</c:v>
                </c:pt>
                <c:pt idx="407">
                  <c:v>-0.16232619855154939</c:v>
                </c:pt>
                <c:pt idx="408">
                  <c:v>-0.16198372333901909</c:v>
                </c:pt>
                <c:pt idx="409">
                  <c:v>-0.16164124809932132</c:v>
                </c:pt>
                <c:pt idx="410">
                  <c:v>-0.1612987728334315</c:v>
                </c:pt>
                <c:pt idx="411">
                  <c:v>-0.16095634016530994</c:v>
                </c:pt>
                <c:pt idx="412">
                  <c:v>-0.16061386484982268</c:v>
                </c:pt>
                <c:pt idx="413">
                  <c:v>-0.16027138951086387</c:v>
                </c:pt>
                <c:pt idx="414">
                  <c:v>-0.15992891414927624</c:v>
                </c:pt>
                <c:pt idx="415">
                  <c:v>-0.15958643876587197</c:v>
                </c:pt>
                <c:pt idx="416">
                  <c:v>-0.1592439633614344</c:v>
                </c:pt>
                <c:pt idx="417">
                  <c:v>-0.15890148793671843</c:v>
                </c:pt>
                <c:pt idx="418">
                  <c:v>-0.15855901249245205</c:v>
                </c:pt>
                <c:pt idx="419">
                  <c:v>-0.15821657965235764</c:v>
                </c:pt>
                <c:pt idx="420">
                  <c:v>-0.15787410417107089</c:v>
                </c:pt>
                <c:pt idx="421">
                  <c:v>-0.15753162867226439</c:v>
                </c:pt>
                <c:pt idx="422">
                  <c:v>-0.15718915315656751</c:v>
                </c:pt>
                <c:pt idx="423">
                  <c:v>-0.15684667762458621</c:v>
                </c:pt>
                <c:pt idx="424">
                  <c:v>-0.1565042020769051</c:v>
                </c:pt>
                <c:pt idx="425">
                  <c:v>-0.15616172651408816</c:v>
                </c:pt>
                <c:pt idx="426">
                  <c:v>-0.15581925093667831</c:v>
                </c:pt>
                <c:pt idx="427">
                  <c:v>-0.1554768179682201</c:v>
                </c:pt>
                <c:pt idx="428">
                  <c:v>-0.15513434236317758</c:v>
                </c:pt>
                <c:pt idx="429">
                  <c:v>-0.15479186674505832</c:v>
                </c:pt>
                <c:pt idx="430">
                  <c:v>-0.15444939111433156</c:v>
                </c:pt>
                <c:pt idx="431">
                  <c:v>-0.15410691547145008</c:v>
                </c:pt>
                <c:pt idx="432">
                  <c:v>-0.15376443981685012</c:v>
                </c:pt>
                <c:pt idx="433">
                  <c:v>-0.15342196415095238</c:v>
                </c:pt>
                <c:pt idx="434">
                  <c:v>-0.15307953109718278</c:v>
                </c:pt>
                <c:pt idx="435">
                  <c:v>-0.15273705540989183</c:v>
                </c:pt>
                <c:pt idx="436">
                  <c:v>-0.15239457971247655</c:v>
                </c:pt>
                <c:pt idx="437">
                  <c:v>-0.15205210400530061</c:v>
                </c:pt>
                <c:pt idx="438">
                  <c:v>-0.15170962828871454</c:v>
                </c:pt>
                <c:pt idx="439">
                  <c:v>-0.15136715256305583</c:v>
                </c:pt>
                <c:pt idx="440">
                  <c:v>-0.15102467682865059</c:v>
                </c:pt>
                <c:pt idx="441">
                  <c:v>-0.15068220108581262</c:v>
                </c:pt>
                <c:pt idx="442">
                  <c:v>-0.15033976795786494</c:v>
                </c:pt>
                <c:pt idx="443">
                  <c:v>-0.14999729219905897</c:v>
                </c:pt>
                <c:pt idx="444">
                  <c:v>-0.14965481643269618</c:v>
                </c:pt>
                <c:pt idx="445">
                  <c:v>-0.14931234065904797</c:v>
                </c:pt>
                <c:pt idx="446">
                  <c:v>-0.14896986487837596</c:v>
                </c:pt>
                <c:pt idx="447">
                  <c:v>-0.14862738909093234</c:v>
                </c:pt>
                <c:pt idx="448">
                  <c:v>-0.1482849132969602</c:v>
                </c:pt>
                <c:pt idx="449">
                  <c:v>-0.14794243749669397</c:v>
                </c:pt>
                <c:pt idx="450">
                  <c:v>-0.14760000431337988</c:v>
                </c:pt>
                <c:pt idx="451">
                  <c:v>-0.1472575285011952</c:v>
                </c:pt>
                <c:pt idx="452">
                  <c:v>-0.14691505268337024</c:v>
                </c:pt>
                <c:pt idx="453">
                  <c:v>-0.14657257686010752</c:v>
                </c:pt>
                <c:pt idx="454">
                  <c:v>-0.14623010103160231</c:v>
                </c:pt>
                <c:pt idx="455">
                  <c:v>-0.14588762519804271</c:v>
                </c:pt>
                <c:pt idx="456">
                  <c:v>-0.14554514935961047</c:v>
                </c:pt>
                <c:pt idx="457">
                  <c:v>-0.14520267351648042</c:v>
                </c:pt>
                <c:pt idx="458">
                  <c:v>-0.14486024029184164</c:v>
                </c:pt>
                <c:pt idx="459">
                  <c:v>-0.14451776443981568</c:v>
                </c:pt>
                <c:pt idx="460">
                  <c:v>-0.14417528858358014</c:v>
                </c:pt>
                <c:pt idx="461">
                  <c:v>-0.14383281272328594</c:v>
                </c:pt>
                <c:pt idx="462">
                  <c:v>-0.14349033685907886</c:v>
                </c:pt>
                <c:pt idx="463">
                  <c:v>-0.14314786099109955</c:v>
                </c:pt>
                <c:pt idx="464">
                  <c:v>-0.14280538511948321</c:v>
                </c:pt>
                <c:pt idx="465">
                  <c:v>-0.14246290924436064</c:v>
                </c:pt>
                <c:pt idx="466">
                  <c:v>-0.14212047598887809</c:v>
                </c:pt>
                <c:pt idx="467">
                  <c:v>-0.14177800010711605</c:v>
                </c:pt>
                <c:pt idx="468">
                  <c:v>-0.14143552422221198</c:v>
                </c:pt>
                <c:pt idx="469">
                  <c:v>-0.14109304833427877</c:v>
                </c:pt>
                <c:pt idx="470">
                  <c:v>-0.14075057244342537</c:v>
                </c:pt>
                <c:pt idx="471">
                  <c:v>-0.14040809654975631</c:v>
                </c:pt>
                <c:pt idx="472">
                  <c:v>-0.14006562065337286</c:v>
                </c:pt>
                <c:pt idx="473">
                  <c:v>-0.13972314475437253</c:v>
                </c:pt>
                <c:pt idx="474">
                  <c:v>-0.13938071147586961</c:v>
                </c:pt>
                <c:pt idx="475">
                  <c:v>-0.13903823557191411</c:v>
                </c:pt>
                <c:pt idx="476">
                  <c:v>-0.13869575966561351</c:v>
                </c:pt>
                <c:pt idx="477">
                  <c:v>-0.13835328375705214</c:v>
                </c:pt>
                <c:pt idx="478">
                  <c:v>-0.13801080784631128</c:v>
                </c:pt>
                <c:pt idx="479">
                  <c:v>-0.13766833193346903</c:v>
                </c:pt>
                <c:pt idx="480">
                  <c:v>-0.13732585601860117</c:v>
                </c:pt>
                <c:pt idx="481">
                  <c:v>-0.13698342272480049</c:v>
                </c:pt>
                <c:pt idx="482">
                  <c:v>-0.13664094680609667</c:v>
                </c:pt>
                <c:pt idx="483">
                  <c:v>-0.13629847088557756</c:v>
                </c:pt>
                <c:pt idx="484">
                  <c:v>-0.1359559949633084</c:v>
                </c:pt>
                <c:pt idx="485">
                  <c:v>-0.1356135190393519</c:v>
                </c:pt>
                <c:pt idx="486">
                  <c:v>-0.13527104311376906</c:v>
                </c:pt>
                <c:pt idx="487">
                  <c:v>-0.13492856718661791</c:v>
                </c:pt>
                <c:pt idx="488">
                  <c:v>-0.13458609125795498</c:v>
                </c:pt>
                <c:pt idx="489">
                  <c:v>-0.13424365795085494</c:v>
                </c:pt>
                <c:pt idx="490">
                  <c:v>-0.1339011820193293</c:v>
                </c:pt>
                <c:pt idx="491">
                  <c:v>-0.13355870608644918</c:v>
                </c:pt>
                <c:pt idx="492">
                  <c:v>-0.13321623015226289</c:v>
                </c:pt>
                <c:pt idx="493">
                  <c:v>-0.13287375421681769</c:v>
                </c:pt>
                <c:pt idx="494">
                  <c:v>-0.13253127828015859</c:v>
                </c:pt>
                <c:pt idx="495">
                  <c:v>-0.13218880234232935</c:v>
                </c:pt>
                <c:pt idx="496">
                  <c:v>-0.13184632640337174</c:v>
                </c:pt>
                <c:pt idx="497">
                  <c:v>-0.13150389308634722</c:v>
                </c:pt>
                <c:pt idx="498">
                  <c:v>-0.13116141714525356</c:v>
                </c:pt>
                <c:pt idx="499">
                  <c:v>-0.13081894120314916</c:v>
                </c:pt>
                <c:pt idx="500">
                  <c:v>-0.13047646526007009</c:v>
                </c:pt>
                <c:pt idx="501">
                  <c:v>-0.13013398931605166</c:v>
                </c:pt>
                <c:pt idx="502">
                  <c:v>-0.1297915133711274</c:v>
                </c:pt>
                <c:pt idx="503">
                  <c:v>-0.12944903742532998</c:v>
                </c:pt>
                <c:pt idx="504">
                  <c:v>-0.12910656147869087</c:v>
                </c:pt>
                <c:pt idx="505">
                  <c:v>-0.12876412815426072</c:v>
                </c:pt>
                <c:pt idx="506">
                  <c:v>-0.12842165220602766</c:v>
                </c:pt>
                <c:pt idx="507">
                  <c:v>-0.12807917625704043</c:v>
                </c:pt>
                <c:pt idx="508">
                  <c:v>-0.12773670030732603</c:v>
                </c:pt>
                <c:pt idx="509">
                  <c:v>-0.12739422435691072</c:v>
                </c:pt>
                <c:pt idx="510">
                  <c:v>-0.12705174840581962</c:v>
                </c:pt>
                <c:pt idx="511">
                  <c:v>-0.12670927245407707</c:v>
                </c:pt>
                <c:pt idx="512">
                  <c:v>-0.12636679650170665</c:v>
                </c:pt>
                <c:pt idx="513">
                  <c:v>-0.12602436317175092</c:v>
                </c:pt>
                <c:pt idx="514">
                  <c:v>-0.12568188721819135</c:v>
                </c:pt>
                <c:pt idx="515">
                  <c:v>-0.12533941126406903</c:v>
                </c:pt>
                <c:pt idx="516">
                  <c:v>-0.12499693530940435</c:v>
                </c:pt>
                <c:pt idx="517">
                  <c:v>-0.12465445935421665</c:v>
                </c:pt>
                <c:pt idx="518">
                  <c:v>-0.12431198339852503</c:v>
                </c:pt>
                <c:pt idx="519">
                  <c:v>-0.12396950744234723</c:v>
                </c:pt>
                <c:pt idx="520">
                  <c:v>-0.12362707410872144</c:v>
                </c:pt>
                <c:pt idx="521">
                  <c:v>-0.12328459815162371</c:v>
                </c:pt>
                <c:pt idx="522">
                  <c:v>-0.12294212219409069</c:v>
                </c:pt>
                <c:pt idx="523">
                  <c:v>-0.12259964623613787</c:v>
                </c:pt>
                <c:pt idx="524">
                  <c:v>-0.12225717027778037</c:v>
                </c:pt>
                <c:pt idx="525">
                  <c:v>-0.12191469431903307</c:v>
                </c:pt>
                <c:pt idx="526">
                  <c:v>-0.12157221835990965</c:v>
                </c:pt>
                <c:pt idx="527">
                  <c:v>-0.12122974240042395</c:v>
                </c:pt>
                <c:pt idx="528">
                  <c:v>-0.12088730906360916</c:v>
                </c:pt>
                <c:pt idx="529">
                  <c:v>-0.12054483310343733</c:v>
                </c:pt>
                <c:pt idx="530">
                  <c:v>-0.12020235714294068</c:v>
                </c:pt>
                <c:pt idx="531">
                  <c:v>-0.11985988118213126</c:v>
                </c:pt>
                <c:pt idx="532">
                  <c:v>-0.11951740522101997</c:v>
                </c:pt>
                <c:pt idx="533">
                  <c:v>-0.11917492925961803</c:v>
                </c:pt>
                <c:pt idx="534">
                  <c:v>-0.11883245329793567</c:v>
                </c:pt>
                <c:pt idx="535">
                  <c:v>-0.11848997733598317</c:v>
                </c:pt>
                <c:pt idx="536">
                  <c:v>-0.11814754399679051</c:v>
                </c:pt>
                <c:pt idx="537">
                  <c:v>-0.11780506803432642</c:v>
                </c:pt>
                <c:pt idx="538">
                  <c:v>-0.11746259207162031</c:v>
                </c:pt>
                <c:pt idx="539">
                  <c:v>-0.11712011610868082</c:v>
                </c:pt>
                <c:pt idx="540">
                  <c:v>-0.11677764014551663</c:v>
                </c:pt>
                <c:pt idx="541">
                  <c:v>-0.11643516418213549</c:v>
                </c:pt>
                <c:pt idx="542">
                  <c:v>-0.11609268821854565</c:v>
                </c:pt>
                <c:pt idx="543">
                  <c:v>-0.1157502122547542</c:v>
                </c:pt>
                <c:pt idx="544">
                  <c:v>-0.11540777891378917</c:v>
                </c:pt>
                <c:pt idx="545">
                  <c:v>-0.11506530294961656</c:v>
                </c:pt>
                <c:pt idx="546">
                  <c:v>-0.11472282698526368</c:v>
                </c:pt>
                <c:pt idx="547">
                  <c:v>-0.1143803510207369</c:v>
                </c:pt>
                <c:pt idx="548">
                  <c:v>-0.11403787505604272</c:v>
                </c:pt>
                <c:pt idx="549">
                  <c:v>-0.11369539909118689</c:v>
                </c:pt>
                <c:pt idx="550">
                  <c:v>-0.11335292312617541</c:v>
                </c:pt>
                <c:pt idx="551">
                  <c:v>-0.11301044716101405</c:v>
                </c:pt>
                <c:pt idx="552">
                  <c:v>-0.11266801381872843</c:v>
                </c:pt>
                <c:pt idx="553">
                  <c:v>-0.11232553785328318</c:v>
                </c:pt>
                <c:pt idx="554">
                  <c:v>-0.1119830618877035</c:v>
                </c:pt>
                <c:pt idx="555">
                  <c:v>-0.11164058592199447</c:v>
                </c:pt>
                <c:pt idx="556">
                  <c:v>-0.11129810995616053</c:v>
                </c:pt>
                <c:pt idx="557">
                  <c:v>-0.11095563399020647</c:v>
                </c:pt>
                <c:pt idx="558">
                  <c:v>-0.11061315802413652</c:v>
                </c:pt>
                <c:pt idx="559">
                  <c:v>-0.11027068205795497</c:v>
                </c:pt>
                <c:pt idx="560">
                  <c:v>-0.10992824871468614</c:v>
                </c:pt>
                <c:pt idx="561">
                  <c:v>-0.10958577274829334</c:v>
                </c:pt>
                <c:pt idx="562">
                  <c:v>-0.10924329678180038</c:v>
                </c:pt>
                <c:pt idx="563">
                  <c:v>-0.10890082081521127</c:v>
                </c:pt>
                <c:pt idx="564">
                  <c:v>-0.10855834484852925</c:v>
                </c:pt>
                <c:pt idx="565">
                  <c:v>-0.10821586888175785</c:v>
                </c:pt>
                <c:pt idx="566">
                  <c:v>-0.10787339291490031</c:v>
                </c:pt>
                <c:pt idx="567">
                  <c:v>-0.10753095957098012</c:v>
                </c:pt>
                <c:pt idx="568">
                  <c:v>-0.10718848360395947</c:v>
                </c:pt>
                <c:pt idx="569">
                  <c:v>-0.10684600763686179</c:v>
                </c:pt>
                <c:pt idx="570">
                  <c:v>-0.10650353166968972</c:v>
                </c:pt>
                <c:pt idx="571">
                  <c:v>-0.10616105570244626</c:v>
                </c:pt>
                <c:pt idx="572">
                  <c:v>-0.10581857973513363</c:v>
                </c:pt>
                <c:pt idx="573">
                  <c:v>-0.10547610376775451</c:v>
                </c:pt>
                <c:pt idx="574">
                  <c:v>-0.10513362780031155</c:v>
                </c:pt>
                <c:pt idx="575">
                  <c:v>-0.10479119445582737</c:v>
                </c:pt>
                <c:pt idx="576">
                  <c:v>-0.10444871848826316</c:v>
                </c:pt>
                <c:pt idx="577">
                  <c:v>-0.1041062425206418</c:v>
                </c:pt>
                <c:pt idx="578">
                  <c:v>-0.10376376655296535</c:v>
                </c:pt>
                <c:pt idx="579">
                  <c:v>-0.10342129058523572</c:v>
                </c:pt>
                <c:pt idx="580">
                  <c:v>-0.10307881461745493</c:v>
                </c:pt>
                <c:pt idx="581">
                  <c:v>-0.10273633864962495</c:v>
                </c:pt>
                <c:pt idx="582">
                  <c:v>-0.10239386268174734</c:v>
                </c:pt>
                <c:pt idx="583">
                  <c:v>-0.1020514293368445</c:v>
                </c:pt>
                <c:pt idx="584">
                  <c:v>-0.10170895336887718</c:v>
                </c:pt>
                <c:pt idx="585">
                  <c:v>-0.10136647740086746</c:v>
                </c:pt>
                <c:pt idx="586">
                  <c:v>-0.10102400143281688</c:v>
                </c:pt>
                <c:pt idx="587">
                  <c:v>-0.100681525464727</c:v>
                </c:pt>
                <c:pt idx="588">
                  <c:v>-0.10033904949659937</c:v>
                </c:pt>
                <c:pt idx="589">
                  <c:v>-9.9996573528434995E-2</c:v>
                </c:pt>
                <c:pt idx="590">
                  <c:v>-9.9654097560235536E-2</c:v>
                </c:pt>
                <c:pt idx="591">
                  <c:v>-9.9311664215022841E-2</c:v>
                </c:pt>
                <c:pt idx="592">
                  <c:v>-9.89691882467571E-2</c:v>
                </c:pt>
                <c:pt idx="593">
                  <c:v>-9.8626712278459955E-2</c:v>
                </c:pt>
                <c:pt idx="594">
                  <c:v>-9.8284236310132597E-2</c:v>
                </c:pt>
                <c:pt idx="595">
                  <c:v>-9.7941760341776263E-2</c:v>
                </c:pt>
                <c:pt idx="596">
                  <c:v>-9.7599284373391854E-2</c:v>
                </c:pt>
                <c:pt idx="597">
                  <c:v>-9.7256808404980688E-2</c:v>
                </c:pt>
                <c:pt idx="598">
                  <c:v>-9.6914332436543529E-2</c:v>
                </c:pt>
                <c:pt idx="599">
                  <c:v>-9.6571899091101795E-2</c:v>
                </c:pt>
                <c:pt idx="600">
                  <c:v>-9.622942312261569E-2</c:v>
                </c:pt>
                <c:pt idx="601">
                  <c:v>-9.5886947154106603E-2</c:v>
                </c:pt>
                <c:pt idx="602">
                  <c:v>-9.55444711855752E-2</c:v>
                </c:pt>
                <c:pt idx="603">
                  <c:v>-9.520199521702237E-2</c:v>
                </c:pt>
                <c:pt idx="604">
                  <c:v>-9.4859519248449001E-2</c:v>
                </c:pt>
                <c:pt idx="605">
                  <c:v>-9.451704327985587E-2</c:v>
                </c:pt>
                <c:pt idx="606">
                  <c:v>-9.4174609934264158E-2</c:v>
                </c:pt>
                <c:pt idx="607">
                  <c:v>-9.383213396563371E-2</c:v>
                </c:pt>
                <c:pt idx="608">
                  <c:v>-9.3489657996985526E-2</c:v>
                </c:pt>
                <c:pt idx="609">
                  <c:v>-9.3147182028320674E-2</c:v>
                </c:pt>
                <c:pt idx="610">
                  <c:v>-9.2804706059639502E-2</c:v>
                </c:pt>
                <c:pt idx="611">
                  <c:v>-9.2462230090942454E-2</c:v>
                </c:pt>
                <c:pt idx="612">
                  <c:v>-9.2119754122230543E-2</c:v>
                </c:pt>
                <c:pt idx="613">
                  <c:v>-9.1777278153504199E-2</c:v>
                </c:pt>
                <c:pt idx="614">
                  <c:v>-9.1434844807784368E-2</c:v>
                </c:pt>
                <c:pt idx="615">
                  <c:v>-9.1092368839030588E-2</c:v>
                </c:pt>
                <c:pt idx="616">
                  <c:v>-9.0749892870264054E-2</c:v>
                </c:pt>
                <c:pt idx="617">
                  <c:v>-9.0407416901485307E-2</c:v>
                </c:pt>
                <c:pt idx="618">
                  <c:v>-9.0064940932694779E-2</c:v>
                </c:pt>
                <c:pt idx="619">
                  <c:v>-8.9722464963892717E-2</c:v>
                </c:pt>
                <c:pt idx="620">
                  <c:v>-8.9379988995079776E-2</c:v>
                </c:pt>
                <c:pt idx="621">
                  <c:v>-8.9037513026256399E-2</c:v>
                </c:pt>
                <c:pt idx="622">
                  <c:v>-8.869507968044342E-2</c:v>
                </c:pt>
                <c:pt idx="623">
                  <c:v>-8.8352603711600169E-2</c:v>
                </c:pt>
                <c:pt idx="624">
                  <c:v>-8.8010127742747704E-2</c:v>
                </c:pt>
                <c:pt idx="625">
                  <c:v>-8.7667651773886579E-2</c:v>
                </c:pt>
                <c:pt idx="626">
                  <c:v>-8.7325175805016683E-2</c:v>
                </c:pt>
                <c:pt idx="627">
                  <c:v>-8.6982699836138683E-2</c:v>
                </c:pt>
                <c:pt idx="628">
                  <c:v>-8.6640223867252925E-2</c:v>
                </c:pt>
                <c:pt idx="629">
                  <c:v>-8.6297747898359603E-2</c:v>
                </c:pt>
                <c:pt idx="630">
                  <c:v>-8.5955314552479359E-2</c:v>
                </c:pt>
                <c:pt idx="631">
                  <c:v>-8.5612838583572048E-2</c:v>
                </c:pt>
                <c:pt idx="632">
                  <c:v>-8.527036261465798E-2</c:v>
                </c:pt>
                <c:pt idx="633">
                  <c:v>-8.4927886645737583E-2</c:v>
                </c:pt>
                <c:pt idx="634">
                  <c:v>-8.4585410676811176E-2</c:v>
                </c:pt>
                <c:pt idx="635">
                  <c:v>-8.42429347078789E-2</c:v>
                </c:pt>
                <c:pt idx="636">
                  <c:v>-8.3900458738941183E-2</c:v>
                </c:pt>
                <c:pt idx="637">
                  <c:v>-8.3557982769998124E-2</c:v>
                </c:pt>
                <c:pt idx="638">
                  <c:v>-8.3215549424070376E-2</c:v>
                </c:pt>
                <c:pt idx="639">
                  <c:v>-8.2873073455117435E-2</c:v>
                </c:pt>
                <c:pt idx="640">
                  <c:v>-8.253059748615986E-2</c:v>
                </c:pt>
                <c:pt idx="641">
                  <c:v>-8.2188121517197829E-2</c:v>
                </c:pt>
                <c:pt idx="642">
                  <c:v>-8.1845645548231677E-2</c:v>
                </c:pt>
                <c:pt idx="643">
                  <c:v>-8.1503169579261431E-2</c:v>
                </c:pt>
                <c:pt idx="644">
                  <c:v>-8.1160693610287424E-2</c:v>
                </c:pt>
                <c:pt idx="645">
                  <c:v>-8.0818217641309739E-2</c:v>
                </c:pt>
                <c:pt idx="646">
                  <c:v>-8.0475784295349018E-2</c:v>
                </c:pt>
                <c:pt idx="647">
                  <c:v>-8.0133308326364561E-2</c:v>
                </c:pt>
                <c:pt idx="648">
                  <c:v>-7.9790832357376898E-2</c:v>
                </c:pt>
                <c:pt idx="649">
                  <c:v>-7.9448356388386335E-2</c:v>
                </c:pt>
                <c:pt idx="650">
                  <c:v>-7.9105880419392885E-2</c:v>
                </c:pt>
                <c:pt idx="651">
                  <c:v>-7.8763404450396785E-2</c:v>
                </c:pt>
                <c:pt idx="652">
                  <c:v>-7.8420928481398131E-2</c:v>
                </c:pt>
                <c:pt idx="653">
                  <c:v>-7.8078495135417536E-2</c:v>
                </c:pt>
                <c:pt idx="654">
                  <c:v>-7.7736019166414094E-2</c:v>
                </c:pt>
                <c:pt idx="655">
                  <c:v>-7.7393543197408668E-2</c:v>
                </c:pt>
                <c:pt idx="656">
                  <c:v>-7.7051067228401132E-2</c:v>
                </c:pt>
                <c:pt idx="657">
                  <c:v>-7.6708591259391709E-2</c:v>
                </c:pt>
                <c:pt idx="658">
                  <c:v>-7.6366115290380399E-2</c:v>
                </c:pt>
                <c:pt idx="659">
                  <c:v>-7.6023639321367534E-2</c:v>
                </c:pt>
                <c:pt idx="660">
                  <c:v>-7.5681163352353004E-2</c:v>
                </c:pt>
                <c:pt idx="661">
                  <c:v>-7.5338730006357421E-2</c:v>
                </c:pt>
                <c:pt idx="662">
                  <c:v>-7.4996254037339893E-2</c:v>
                </c:pt>
                <c:pt idx="663">
                  <c:v>-7.4653778068321158E-2</c:v>
                </c:pt>
                <c:pt idx="664">
                  <c:v>-7.4311302099301299E-2</c:v>
                </c:pt>
                <c:pt idx="665">
                  <c:v>-7.396882613028033E-2</c:v>
                </c:pt>
                <c:pt idx="666">
                  <c:v>-7.3626350161258139E-2</c:v>
                </c:pt>
                <c:pt idx="667">
                  <c:v>-7.3283874192235074E-2</c:v>
                </c:pt>
                <c:pt idx="668">
                  <c:v>-7.2941398223211232E-2</c:v>
                </c:pt>
                <c:pt idx="669">
                  <c:v>-7.2598964877206879E-2</c:v>
                </c:pt>
                <c:pt idx="670">
                  <c:v>-7.2256488908181482E-2</c:v>
                </c:pt>
                <c:pt idx="671">
                  <c:v>-7.1914012939155308E-2</c:v>
                </c:pt>
                <c:pt idx="672">
                  <c:v>-7.1571536970128677E-2</c:v>
                </c:pt>
                <c:pt idx="673">
                  <c:v>-7.1229061001101393E-2</c:v>
                </c:pt>
                <c:pt idx="674">
                  <c:v>-7.0886585032073776E-2</c:v>
                </c:pt>
                <c:pt idx="675">
                  <c:v>-7.0544109063045604E-2</c:v>
                </c:pt>
                <c:pt idx="676">
                  <c:v>-7.020163309401721E-2</c:v>
                </c:pt>
                <c:pt idx="677">
                  <c:v>-6.9859199748008874E-2</c:v>
                </c:pt>
                <c:pt idx="678">
                  <c:v>-6.9516723778979925E-2</c:v>
                </c:pt>
                <c:pt idx="679">
                  <c:v>-6.9174247809950754E-2</c:v>
                </c:pt>
                <c:pt idx="680">
                  <c:v>-6.883177184092136E-2</c:v>
                </c:pt>
                <c:pt idx="681">
                  <c:v>-6.8489295871892078E-2</c:v>
                </c:pt>
                <c:pt idx="682">
                  <c:v>-6.8146819902862685E-2</c:v>
                </c:pt>
                <c:pt idx="683">
                  <c:v>-6.7804343933833305E-2</c:v>
                </c:pt>
                <c:pt idx="684">
                  <c:v>-6.7461867964803912E-2</c:v>
                </c:pt>
                <c:pt idx="685">
                  <c:v>-6.7119434618795146E-2</c:v>
                </c:pt>
                <c:pt idx="686">
                  <c:v>-6.6776958649765975E-2</c:v>
                </c:pt>
                <c:pt idx="687">
                  <c:v>-6.643448268073715E-2</c:v>
                </c:pt>
                <c:pt idx="688">
                  <c:v>-6.6092006711708326E-2</c:v>
                </c:pt>
                <c:pt idx="689">
                  <c:v>-6.5749530742679932E-2</c:v>
                </c:pt>
                <c:pt idx="690">
                  <c:v>-6.5407054773651663E-2</c:v>
                </c:pt>
                <c:pt idx="691">
                  <c:v>-6.5064578804623838E-2</c:v>
                </c:pt>
                <c:pt idx="692">
                  <c:v>-6.4722145458616626E-2</c:v>
                </c:pt>
                <c:pt idx="693">
                  <c:v>-6.4379669489589564E-2</c:v>
                </c:pt>
                <c:pt idx="694">
                  <c:v>-6.4037193520562752E-2</c:v>
                </c:pt>
                <c:pt idx="695">
                  <c:v>-6.3694717551536481E-2</c:v>
                </c:pt>
                <c:pt idx="696">
                  <c:v>-6.3352241582510654E-2</c:v>
                </c:pt>
                <c:pt idx="697">
                  <c:v>-6.3009765613485258E-2</c:v>
                </c:pt>
                <c:pt idx="698">
                  <c:v>-6.2667289644460555E-2</c:v>
                </c:pt>
                <c:pt idx="699">
                  <c:v>-6.2324813675436172E-2</c:v>
                </c:pt>
                <c:pt idx="700">
                  <c:v>-6.1982380329432964E-2</c:v>
                </c:pt>
                <c:pt idx="701">
                  <c:v>-6.1639904360409802E-2</c:v>
                </c:pt>
                <c:pt idx="702">
                  <c:v>-6.129742839138743E-2</c:v>
                </c:pt>
                <c:pt idx="703">
                  <c:v>-6.095495242236549E-2</c:v>
                </c:pt>
                <c:pt idx="704">
                  <c:v>-6.0612476453344333E-2</c:v>
                </c:pt>
                <c:pt idx="705">
                  <c:v>-6.0270000484323731E-2</c:v>
                </c:pt>
                <c:pt idx="706">
                  <c:v>-5.9927524515304025E-2</c:v>
                </c:pt>
                <c:pt idx="707">
                  <c:v>-5.9585048546284866E-2</c:v>
                </c:pt>
                <c:pt idx="708">
                  <c:v>-5.9242615200286987E-2</c:v>
                </c:pt>
                <c:pt idx="709">
                  <c:v>-5.8900139231269272E-2</c:v>
                </c:pt>
                <c:pt idx="710">
                  <c:v>-5.8557663262252459E-2</c:v>
                </c:pt>
                <c:pt idx="711">
                  <c:v>-5.8215187293236409E-2</c:v>
                </c:pt>
                <c:pt idx="712">
                  <c:v>-5.7872711324221254E-2</c:v>
                </c:pt>
                <c:pt idx="713">
                  <c:v>-5.7530235355206759E-2</c:v>
                </c:pt>
                <c:pt idx="714">
                  <c:v>-5.7187759386193054E-2</c:v>
                </c:pt>
                <c:pt idx="715">
                  <c:v>-5.6845283417180342E-2</c:v>
                </c:pt>
                <c:pt idx="716">
                  <c:v>-5.6502850071188798E-2</c:v>
                </c:pt>
                <c:pt idx="717">
                  <c:v>-5.6160374102177862E-2</c:v>
                </c:pt>
                <c:pt idx="718">
                  <c:v>-5.5817898133167718E-2</c:v>
                </c:pt>
                <c:pt idx="719">
                  <c:v>-5.5475422164158447E-2</c:v>
                </c:pt>
                <c:pt idx="720">
                  <c:v>-5.5132946195150065E-2</c:v>
                </c:pt>
                <c:pt idx="721">
                  <c:v>-5.47904702261428E-2</c:v>
                </c:pt>
                <c:pt idx="722">
                  <c:v>-5.4447994257136208E-2</c:v>
                </c:pt>
                <c:pt idx="723">
                  <c:v>-5.4105518288130601E-2</c:v>
                </c:pt>
                <c:pt idx="724">
                  <c:v>-5.3763084942146502E-2</c:v>
                </c:pt>
                <c:pt idx="725">
                  <c:v>-5.3420608973142797E-2</c:v>
                </c:pt>
                <c:pt idx="726">
                  <c:v>-5.3078133004140202E-2</c:v>
                </c:pt>
                <c:pt idx="727">
                  <c:v>-5.2735657035138599E-2</c:v>
                </c:pt>
                <c:pt idx="728">
                  <c:v>-5.2393181066137773E-2</c:v>
                </c:pt>
                <c:pt idx="729">
                  <c:v>-5.2050705097138064E-2</c:v>
                </c:pt>
                <c:pt idx="730">
                  <c:v>-5.1708229128139355E-2</c:v>
                </c:pt>
                <c:pt idx="731">
                  <c:v>-5.1365753159141755E-2</c:v>
                </c:pt>
                <c:pt idx="732">
                  <c:v>-5.1023319813165435E-2</c:v>
                </c:pt>
                <c:pt idx="733">
                  <c:v>-5.068084384416973E-2</c:v>
                </c:pt>
                <c:pt idx="734">
                  <c:v>-5.0338367875175129E-2</c:v>
                </c:pt>
                <c:pt idx="735">
                  <c:v>-4.9995891906181637E-2</c:v>
                </c:pt>
                <c:pt idx="736">
                  <c:v>-4.9653415937189145E-2</c:v>
                </c:pt>
                <c:pt idx="737">
                  <c:v>-4.9310939968197659E-2</c:v>
                </c:pt>
                <c:pt idx="738">
                  <c:v>-4.8968463999207172E-2</c:v>
                </c:pt>
                <c:pt idx="739">
                  <c:v>-4.862603065323829E-2</c:v>
                </c:pt>
                <c:pt idx="740">
                  <c:v>-4.8283554684250024E-2</c:v>
                </c:pt>
                <c:pt idx="741">
                  <c:v>-4.7941078715262875E-2</c:v>
                </c:pt>
                <c:pt idx="742">
                  <c:v>-4.7598602746276718E-2</c:v>
                </c:pt>
                <c:pt idx="743">
                  <c:v>-4.7256126777291782E-2</c:v>
                </c:pt>
                <c:pt idx="744">
                  <c:v>-4.6913650808307845E-2</c:v>
                </c:pt>
                <c:pt idx="745">
                  <c:v>-4.6571174839325026E-2</c:v>
                </c:pt>
                <c:pt idx="746">
                  <c:v>-4.6228698870343199E-2</c:v>
                </c:pt>
                <c:pt idx="747">
                  <c:v>-4.5886265524382991E-2</c:v>
                </c:pt>
                <c:pt idx="748">
                  <c:v>-4.5543789555403384E-2</c:v>
                </c:pt>
                <c:pt idx="749">
                  <c:v>-4.5201313586425124E-2</c:v>
                </c:pt>
                <c:pt idx="750">
                  <c:v>-4.4858837617447744E-2</c:v>
                </c:pt>
                <c:pt idx="751">
                  <c:v>-4.4516361648471586E-2</c:v>
                </c:pt>
                <c:pt idx="752">
                  <c:v>-4.4173885679496538E-2</c:v>
                </c:pt>
                <c:pt idx="753">
                  <c:v>-4.3831409710522712E-2</c:v>
                </c:pt>
                <c:pt idx="754">
                  <c:v>-4.3488933741549891E-2</c:v>
                </c:pt>
                <c:pt idx="755">
                  <c:v>-4.3146500395598676E-2</c:v>
                </c:pt>
                <c:pt idx="756">
                  <c:v>-4.2804024426628069E-2</c:v>
                </c:pt>
                <c:pt idx="757">
                  <c:v>-4.2461548457658697E-2</c:v>
                </c:pt>
                <c:pt idx="758">
                  <c:v>-4.211907248869054E-2</c:v>
                </c:pt>
                <c:pt idx="759">
                  <c:v>-4.1776596519723375E-2</c:v>
                </c:pt>
                <c:pt idx="760">
                  <c:v>-4.1434120550757438E-2</c:v>
                </c:pt>
                <c:pt idx="761">
                  <c:v>-4.1091644581792729E-2</c:v>
                </c:pt>
                <c:pt idx="762">
                  <c:v>-4.0749168612829123E-2</c:v>
                </c:pt>
                <c:pt idx="763">
                  <c:v>-4.040673526688713E-2</c:v>
                </c:pt>
                <c:pt idx="764">
                  <c:v>-4.006425929792564E-2</c:v>
                </c:pt>
                <c:pt idx="765">
                  <c:v>-3.9721783328965372E-2</c:v>
                </c:pt>
                <c:pt idx="766">
                  <c:v>-3.937930736000677E-2</c:v>
                </c:pt>
                <c:pt idx="767">
                  <c:v>-3.9036831391048715E-2</c:v>
                </c:pt>
                <c:pt idx="768">
                  <c:v>-3.8694355422092111E-2</c:v>
                </c:pt>
                <c:pt idx="769">
                  <c:v>-3.8351879453136513E-2</c:v>
                </c:pt>
                <c:pt idx="770">
                  <c:v>-3.8009403484182351E-2</c:v>
                </c:pt>
                <c:pt idx="771">
                  <c:v>-3.7666970138249579E-2</c:v>
                </c:pt>
                <c:pt idx="772">
                  <c:v>-3.7324494169297638E-2</c:v>
                </c:pt>
                <c:pt idx="773">
                  <c:v>-3.6982018200346925E-2</c:v>
                </c:pt>
                <c:pt idx="774">
                  <c:v>-3.6639542231397211E-2</c:v>
                </c:pt>
                <c:pt idx="775">
                  <c:v>-3.6297066262448711E-2</c:v>
                </c:pt>
                <c:pt idx="776">
                  <c:v>-3.5954590293501669E-2</c:v>
                </c:pt>
                <c:pt idx="777">
                  <c:v>-3.561211432455539E-2</c:v>
                </c:pt>
                <c:pt idx="778">
                  <c:v>-3.5269680978630952E-2</c:v>
                </c:pt>
                <c:pt idx="779">
                  <c:v>-3.4927205009687344E-2</c:v>
                </c:pt>
                <c:pt idx="780">
                  <c:v>-3.4584729040744742E-2</c:v>
                </c:pt>
                <c:pt idx="781">
                  <c:v>-3.4242253071803577E-2</c:v>
                </c:pt>
                <c:pt idx="782">
                  <c:v>-3.3899777102863418E-2</c:v>
                </c:pt>
                <c:pt idx="783">
                  <c:v>-3.3557301133924473E-2</c:v>
                </c:pt>
                <c:pt idx="784">
                  <c:v>-3.3214825164986535E-2</c:v>
                </c:pt>
                <c:pt idx="785">
                  <c:v>-3.2872349196050039E-2</c:v>
                </c:pt>
                <c:pt idx="786">
                  <c:v>-3.2529915850135149E-2</c:v>
                </c:pt>
                <c:pt idx="787">
                  <c:v>-3.2187439881201096E-2</c:v>
                </c:pt>
                <c:pt idx="788">
                  <c:v>-3.184496391226805E-2</c:v>
                </c:pt>
                <c:pt idx="789">
                  <c:v>-3.1502487943336217E-2</c:v>
                </c:pt>
                <c:pt idx="790">
                  <c:v>-3.116001197440561E-2</c:v>
                </c:pt>
                <c:pt idx="791">
                  <c:v>-3.0817536005476445E-2</c:v>
                </c:pt>
                <c:pt idx="792">
                  <c:v>-3.0475060036548061E-2</c:v>
                </c:pt>
                <c:pt idx="793">
                  <c:v>-3.0132584067621117E-2</c:v>
                </c:pt>
                <c:pt idx="794">
                  <c:v>-2.9790150721715786E-2</c:v>
                </c:pt>
                <c:pt idx="795">
                  <c:v>-2.9447674752791062E-2</c:v>
                </c:pt>
                <c:pt idx="796">
                  <c:v>-2.9105198783867789E-2</c:v>
                </c:pt>
                <c:pt idx="797">
                  <c:v>-2.8762722814945737E-2</c:v>
                </c:pt>
                <c:pt idx="798">
                  <c:v>-2.8420246846024681E-2</c:v>
                </c:pt>
                <c:pt idx="799">
                  <c:v>-2.8077770877105071E-2</c:v>
                </c:pt>
                <c:pt idx="800">
                  <c:v>-2.7735294908186461E-2</c:v>
                </c:pt>
                <c:pt idx="801">
                  <c:v>-2.7392818939269075E-2</c:v>
                </c:pt>
                <c:pt idx="802">
                  <c:v>-2.7050385593373291E-2</c:v>
                </c:pt>
                <c:pt idx="803">
                  <c:v>-2.6707909624458348E-2</c:v>
                </c:pt>
                <c:pt idx="804">
                  <c:v>-2.636543365554463E-2</c:v>
                </c:pt>
                <c:pt idx="805">
                  <c:v>-2.6022957686632129E-2</c:v>
                </c:pt>
                <c:pt idx="806">
                  <c:v>-2.568048171772085E-2</c:v>
                </c:pt>
                <c:pt idx="807">
                  <c:v>-2.5338005748810791E-2</c:v>
                </c:pt>
                <c:pt idx="808">
                  <c:v>-2.4995529779901961E-2</c:v>
                </c:pt>
                <c:pt idx="809">
                  <c:v>-2.4653053810994349E-2</c:v>
                </c:pt>
                <c:pt idx="810">
                  <c:v>-2.431062046510812E-2</c:v>
                </c:pt>
                <c:pt idx="811">
                  <c:v>-2.3968144496202954E-2</c:v>
                </c:pt>
                <c:pt idx="812">
                  <c:v>-2.3625668527298787E-2</c:v>
                </c:pt>
                <c:pt idx="813">
                  <c:v>-2.3283192558396063E-2</c:v>
                </c:pt>
                <c:pt idx="814">
                  <c:v>-2.2940716589494339E-2</c:v>
                </c:pt>
                <c:pt idx="815">
                  <c:v>-2.2598240620594057E-2</c:v>
                </c:pt>
                <c:pt idx="816">
                  <c:v>-2.2255764651694779E-2</c:v>
                </c:pt>
                <c:pt idx="817">
                  <c:v>-2.1913288682796721E-2</c:v>
                </c:pt>
                <c:pt idx="818">
                  <c:v>-2.1570855336920491E-2</c:v>
                </c:pt>
                <c:pt idx="819">
                  <c:v>-2.122837936802488E-2</c:v>
                </c:pt>
                <c:pt idx="820">
                  <c:v>-2.0885903399130486E-2</c:v>
                </c:pt>
                <c:pt idx="821">
                  <c:v>-2.0543427430237318E-2</c:v>
                </c:pt>
                <c:pt idx="822">
                  <c:v>-2.020095146134537E-2</c:v>
                </c:pt>
                <c:pt idx="823">
                  <c:v>-1.9858475492454647E-2</c:v>
                </c:pt>
                <c:pt idx="824">
                  <c:v>-1.9515999523565142E-2</c:v>
                </c:pt>
                <c:pt idx="825">
                  <c:v>-1.9173566177697464E-2</c:v>
                </c:pt>
                <c:pt idx="826">
                  <c:v>-1.8831090208810405E-2</c:v>
                </c:pt>
                <c:pt idx="827">
                  <c:v>-1.848861423992457E-2</c:v>
                </c:pt>
                <c:pt idx="828">
                  <c:v>-1.8146138271039954E-2</c:v>
                </c:pt>
                <c:pt idx="829">
                  <c:v>-1.7803662302156558E-2</c:v>
                </c:pt>
                <c:pt idx="830">
                  <c:v>-1.7461186333274165E-2</c:v>
                </c:pt>
                <c:pt idx="831">
                  <c:v>-1.7118710364393438E-2</c:v>
                </c:pt>
                <c:pt idx="832">
                  <c:v>-1.6776234395513488E-2</c:v>
                </c:pt>
                <c:pt idx="833">
                  <c:v>-1.6433801049655365E-2</c:v>
                </c:pt>
                <c:pt idx="834">
                  <c:v>-1.6091325080778082E-2</c:v>
                </c:pt>
                <c:pt idx="835">
                  <c:v>-1.5748849111902021E-2</c:v>
                </c:pt>
                <c:pt idx="836">
                  <c:v>-1.5406373143027181E-2</c:v>
                </c:pt>
                <c:pt idx="837">
                  <c:v>-1.5063897174153342E-2</c:v>
                </c:pt>
                <c:pt idx="838">
                  <c:v>-1.4721421205280947E-2</c:v>
                </c:pt>
                <c:pt idx="839">
                  <c:v>-1.4378945236409774E-2</c:v>
                </c:pt>
                <c:pt idx="840">
                  <c:v>-1.4036469267539601E-2</c:v>
                </c:pt>
                <c:pt idx="841">
                  <c:v>-1.3694035921691253E-2</c:v>
                </c:pt>
                <c:pt idx="842">
                  <c:v>-1.3351559952823746E-2</c:v>
                </c:pt>
                <c:pt idx="843">
                  <c:v>-1.300908398395724E-2</c:v>
                </c:pt>
                <c:pt idx="844">
                  <c:v>-1.2666608015092175E-2</c:v>
                </c:pt>
                <c:pt idx="845">
                  <c:v>-1.2324132046228333E-2</c:v>
                </c:pt>
                <c:pt idx="846">
                  <c:v>-1.1981656077365493E-2</c:v>
                </c:pt>
                <c:pt idx="847">
                  <c:v>-1.1639180108504095E-2</c:v>
                </c:pt>
                <c:pt idx="848">
                  <c:v>-1.1296704139643699E-2</c:v>
                </c:pt>
                <c:pt idx="849">
                  <c:v>-1.0954270793805126E-2</c:v>
                </c:pt>
                <c:pt idx="850">
                  <c:v>-1.0611794824947172E-2</c:v>
                </c:pt>
                <c:pt idx="851">
                  <c:v>-1.0269318856090665E-2</c:v>
                </c:pt>
                <c:pt idx="852">
                  <c:v>-9.9268428872353771E-3</c:v>
                </c:pt>
                <c:pt idx="853">
                  <c:v>-9.5843669183810886E-3</c:v>
                </c:pt>
                <c:pt idx="854">
                  <c:v>-9.2418909495282468E-3</c:v>
                </c:pt>
                <c:pt idx="855">
                  <c:v>-8.8994149806764043E-3</c:v>
                </c:pt>
                <c:pt idx="856">
                  <c:v>-8.556939011826005E-3</c:v>
                </c:pt>
                <c:pt idx="857">
                  <c:v>-8.2145056659969854E-3</c:v>
                </c:pt>
                <c:pt idx="858">
                  <c:v>-7.8720296971490304E-3</c:v>
                </c:pt>
                <c:pt idx="859">
                  <c:v>-7.5295537283020762E-3</c:v>
                </c:pt>
                <c:pt idx="860">
                  <c:v>-7.1870777594565645E-3</c:v>
                </c:pt>
                <c:pt idx="861">
                  <c:v>-6.8446017906120538E-3</c:v>
                </c:pt>
                <c:pt idx="862">
                  <c:v>-6.5021258217687651E-3</c:v>
                </c:pt>
                <c:pt idx="863">
                  <c:v>-6.1596498529269197E-3</c:v>
                </c:pt>
                <c:pt idx="864">
                  <c:v>-5.817216507106455E-3</c:v>
                </c:pt>
                <c:pt idx="865">
                  <c:v>-5.4747405382670538E-3</c:v>
                </c:pt>
                <c:pt idx="866">
                  <c:v>-5.1322645694286536E-3</c:v>
                </c:pt>
                <c:pt idx="867">
                  <c:v>-4.7897886005916959E-3</c:v>
                </c:pt>
                <c:pt idx="868">
                  <c:v>-4.447312631755739E-3</c:v>
                </c:pt>
                <c:pt idx="869">
                  <c:v>-4.1048366629210034E-3</c:v>
                </c:pt>
                <c:pt idx="870">
                  <c:v>-3.7623606940877128E-3</c:v>
                </c:pt>
                <c:pt idx="871">
                  <c:v>-3.4198847252556439E-3</c:v>
                </c:pt>
                <c:pt idx="872">
                  <c:v>-3.0774513794449552E-3</c:v>
                </c:pt>
                <c:pt idx="873">
                  <c:v>-2.7349754106151081E-3</c:v>
                </c:pt>
                <c:pt idx="874">
                  <c:v>-2.392499441786483E-3</c:v>
                </c:pt>
                <c:pt idx="875">
                  <c:v>-2.0500234729593021E-3</c:v>
                </c:pt>
                <c:pt idx="876">
                  <c:v>-1.7075475041331211E-3</c:v>
                </c:pt>
                <c:pt idx="877">
                  <c:v>-1.3650715353081622E-3</c:v>
                </c:pt>
                <c:pt idx="878">
                  <c:v>-1.0225955664846474E-3</c:v>
                </c:pt>
                <c:pt idx="879">
                  <c:v>-6.8011959766213254E-4</c:v>
                </c:pt>
                <c:pt idx="880">
                  <c:v>-3.3768625186144117E-4</c:v>
                </c:pt>
                <c:pt idx="881">
                  <c:v>4.7897169586297131E-6</c:v>
                </c:pt>
                <c:pt idx="882">
                  <c:v>3.4726568577747862E-4</c:v>
                </c:pt>
                <c:pt idx="883">
                  <c:v>6.8974165459488341E-4</c:v>
                </c:pt>
                <c:pt idx="884">
                  <c:v>1.0322176234112883E-3</c:v>
                </c:pt>
                <c:pt idx="885">
                  <c:v>1.374693592226471E-3</c:v>
                </c:pt>
                <c:pt idx="886">
                  <c:v>1.7171695610402099E-3</c:v>
                </c:pt>
                <c:pt idx="887">
                  <c:v>2.0596455298531706E-3</c:v>
                </c:pt>
                <c:pt idx="888">
                  <c:v>2.4020788756440865E-3</c:v>
                </c:pt>
                <c:pt idx="889">
                  <c:v>2.7445548444541591E-3</c:v>
                </c:pt>
                <c:pt idx="890">
                  <c:v>3.0870308132632321E-3</c:v>
                </c:pt>
                <c:pt idx="891">
                  <c:v>3.4295067820710829E-3</c:v>
                </c:pt>
                <c:pt idx="892">
                  <c:v>3.7719827508777112E-3</c:v>
                </c:pt>
                <c:pt idx="893">
                  <c:v>4.1144587196828963E-3</c:v>
                </c:pt>
                <c:pt idx="894">
                  <c:v>4.4569346884870808E-3</c:v>
                </c:pt>
                <c:pt idx="895">
                  <c:v>4.7994106572900432E-3</c:v>
                </c:pt>
                <c:pt idx="896">
                  <c:v>5.1418440030711835E-3</c:v>
                </c:pt>
                <c:pt idx="897">
                  <c:v>5.4843199718717026E-3</c:v>
                </c:pt>
                <c:pt idx="898">
                  <c:v>5.8267959406709995E-3</c:v>
                </c:pt>
                <c:pt idx="899">
                  <c:v>6.1692719094690743E-3</c:v>
                </c:pt>
                <c:pt idx="900">
                  <c:v>6.5117478782657041E-3</c:v>
                </c:pt>
                <c:pt idx="901">
                  <c:v>6.8542238470613347E-3</c:v>
                </c:pt>
                <c:pt idx="902">
                  <c:v>7.1966998158557441E-3</c:v>
                </c:pt>
                <c:pt idx="903">
                  <c:v>7.5391757846489304E-3</c:v>
                </c:pt>
                <c:pt idx="904">
                  <c:v>7.8816091304202956E-3</c:v>
                </c:pt>
                <c:pt idx="905">
                  <c:v>8.2240850992110377E-3</c:v>
                </c:pt>
                <c:pt idx="906">
                  <c:v>8.5665610680003366E-3</c:v>
                </c:pt>
                <c:pt idx="907">
                  <c:v>8.9090370367886345E-3</c:v>
                </c:pt>
                <c:pt idx="908">
                  <c:v>9.2515130055757112E-3</c:v>
                </c:pt>
                <c:pt idx="909">
                  <c:v>9.5939889743615666E-3</c:v>
                </c:pt>
                <c:pt idx="910">
                  <c:v>9.936464943145977E-3</c:v>
                </c:pt>
                <c:pt idx="911">
                  <c:v>1.0278898288909009E-2</c:v>
                </c:pt>
                <c:pt idx="912">
                  <c:v>1.0621374257691198E-2</c:v>
                </c:pt>
                <c:pt idx="913">
                  <c:v>1.0963850226472165E-2</c:v>
                </c:pt>
                <c:pt idx="914">
                  <c:v>1.1306326195251687E-2</c:v>
                </c:pt>
                <c:pt idx="915">
                  <c:v>1.1648802164030209E-2</c:v>
                </c:pt>
                <c:pt idx="916">
                  <c:v>1.1991278132807509E-2</c:v>
                </c:pt>
                <c:pt idx="917">
                  <c:v>1.2333754101583589E-2</c:v>
                </c:pt>
                <c:pt idx="918">
                  <c:v>1.2676230070358445E-2</c:v>
                </c:pt>
                <c:pt idx="919">
                  <c:v>1.301866341611148E-2</c:v>
                </c:pt>
                <c:pt idx="920">
                  <c:v>1.3361139384883891E-2</c:v>
                </c:pt>
                <c:pt idx="921">
                  <c:v>1.3703615353654861E-2</c:v>
                </c:pt>
                <c:pt idx="922">
                  <c:v>1.404609132242483E-2</c:v>
                </c:pt>
                <c:pt idx="923">
                  <c:v>1.4388567291193576E-2</c:v>
                </c:pt>
                <c:pt idx="924">
                  <c:v>1.4731043259961099E-2</c:v>
                </c:pt>
                <c:pt idx="925">
                  <c:v>1.5073519228727404E-2</c:v>
                </c:pt>
                <c:pt idx="926">
                  <c:v>1.541599519749226E-2</c:v>
                </c:pt>
                <c:pt idx="927">
                  <c:v>1.5758428543235743E-2</c:v>
                </c:pt>
                <c:pt idx="928">
                  <c:v>1.6100904511998377E-2</c:v>
                </c:pt>
                <c:pt idx="929">
                  <c:v>1.6443380480759794E-2</c:v>
                </c:pt>
                <c:pt idx="930">
                  <c:v>1.6785856449519763E-2</c:v>
                </c:pt>
                <c:pt idx="931">
                  <c:v>1.7128332418278734E-2</c:v>
                </c:pt>
                <c:pt idx="932">
                  <c:v>1.747080838703648E-2</c:v>
                </c:pt>
                <c:pt idx="933">
                  <c:v>1.7813284355792786E-2</c:v>
                </c:pt>
                <c:pt idx="934">
                  <c:v>1.815576032454809E-2</c:v>
                </c:pt>
                <c:pt idx="935">
                  <c:v>1.8498193670281798E-2</c:v>
                </c:pt>
                <c:pt idx="936">
                  <c:v>1.8840669639034656E-2</c:v>
                </c:pt>
                <c:pt idx="937">
                  <c:v>1.9183145607786074E-2</c:v>
                </c:pt>
                <c:pt idx="938">
                  <c:v>1.9525621576536711E-2</c:v>
                </c:pt>
                <c:pt idx="939">
                  <c:v>1.9868097545285682E-2</c:v>
                </c:pt>
                <c:pt idx="940">
                  <c:v>2.0210573514033655E-2</c:v>
                </c:pt>
                <c:pt idx="941">
                  <c:v>2.0553049482780406E-2</c:v>
                </c:pt>
                <c:pt idx="942">
                  <c:v>2.0895525451525711E-2</c:v>
                </c:pt>
                <c:pt idx="943">
                  <c:v>2.1237958797249643E-2</c:v>
                </c:pt>
                <c:pt idx="944">
                  <c:v>2.1580434765992727E-2</c:v>
                </c:pt>
                <c:pt idx="945">
                  <c:v>2.1922910734734589E-2</c:v>
                </c:pt>
                <c:pt idx="946">
                  <c:v>2.2265386703475009E-2</c:v>
                </c:pt>
                <c:pt idx="947">
                  <c:v>2.2607862672214648E-2</c:v>
                </c:pt>
                <c:pt idx="948">
                  <c:v>2.2950338640952622E-2</c:v>
                </c:pt>
                <c:pt idx="949">
                  <c:v>2.3292814609689596E-2</c:v>
                </c:pt>
                <c:pt idx="950">
                  <c:v>2.363524795540475E-2</c:v>
                </c:pt>
                <c:pt idx="951">
                  <c:v>2.3977723924139504E-2</c:v>
                </c:pt>
                <c:pt idx="952">
                  <c:v>2.4320199892872589E-2</c:v>
                </c:pt>
                <c:pt idx="953">
                  <c:v>2.4662675861604675E-2</c:v>
                </c:pt>
                <c:pt idx="954">
                  <c:v>2.500515183033554E-2</c:v>
                </c:pt>
                <c:pt idx="955">
                  <c:v>2.5347627799064958E-2</c:v>
                </c:pt>
                <c:pt idx="956">
                  <c:v>2.569010376779338E-2</c:v>
                </c:pt>
                <c:pt idx="957">
                  <c:v>2.6032579736520577E-2</c:v>
                </c:pt>
                <c:pt idx="958">
                  <c:v>2.637501308222618E-2</c:v>
                </c:pt>
                <c:pt idx="959">
                  <c:v>2.6717489050950709E-2</c:v>
                </c:pt>
                <c:pt idx="960">
                  <c:v>2.7059965019674243E-2</c:v>
                </c:pt>
                <c:pt idx="961">
                  <c:v>2.7402440988396552E-2</c:v>
                </c:pt>
                <c:pt idx="962">
                  <c:v>2.774491695711764E-2</c:v>
                </c:pt>
                <c:pt idx="963">
                  <c:v>2.8087392925837507E-2</c:v>
                </c:pt>
                <c:pt idx="964">
                  <c:v>2.842986889455593E-2</c:v>
                </c:pt>
                <c:pt idx="965">
                  <c:v>2.8772344863273128E-2</c:v>
                </c:pt>
                <c:pt idx="966">
                  <c:v>2.9114778208968954E-2</c:v>
                </c:pt>
                <c:pt idx="967">
                  <c:v>2.9457254177683932E-2</c:v>
                </c:pt>
                <c:pt idx="968">
                  <c:v>2.9799730146397689E-2</c:v>
                </c:pt>
                <c:pt idx="969">
                  <c:v>3.0142206115109999E-2</c:v>
                </c:pt>
                <c:pt idx="970">
                  <c:v>3.0484682083821532E-2</c:v>
                </c:pt>
                <c:pt idx="971">
                  <c:v>3.08271580525314E-2</c:v>
                </c:pt>
                <c:pt idx="972">
                  <c:v>3.1169634021240272E-2</c:v>
                </c:pt>
                <c:pt idx="973">
                  <c:v>3.1512109989947912E-2</c:v>
                </c:pt>
                <c:pt idx="974">
                  <c:v>3.1854543335633964E-2</c:v>
                </c:pt>
                <c:pt idx="975">
                  <c:v>3.2197019304338943E-2</c:v>
                </c:pt>
                <c:pt idx="976">
                  <c:v>3.2539495273042923E-2</c:v>
                </c:pt>
                <c:pt idx="977">
                  <c:v>3.2881971241745682E-2</c:v>
                </c:pt>
                <c:pt idx="978">
                  <c:v>3.3224447210446997E-2</c:v>
                </c:pt>
                <c:pt idx="979">
                  <c:v>3.3566923179147307E-2</c:v>
                </c:pt>
                <c:pt idx="980">
                  <c:v>3.3909399147846402E-2</c:v>
                </c:pt>
                <c:pt idx="981">
                  <c:v>3.4251875116544268E-2</c:v>
                </c:pt>
                <c:pt idx="982">
                  <c:v>3.4594308462220322E-2</c:v>
                </c:pt>
                <c:pt idx="983">
                  <c:v>3.4936784430915746E-2</c:v>
                </c:pt>
                <c:pt idx="984">
                  <c:v>3.5279260399609956E-2</c:v>
                </c:pt>
                <c:pt idx="985">
                  <c:v>3.5621736368302938E-2</c:v>
                </c:pt>
                <c:pt idx="986">
                  <c:v>3.5964212336994691E-2</c:v>
                </c:pt>
                <c:pt idx="987">
                  <c:v>3.6306688305685009E-2</c:v>
                </c:pt>
                <c:pt idx="988">
                  <c:v>3.6649164274374327E-2</c:v>
                </c:pt>
                <c:pt idx="989">
                  <c:v>3.6991640243062417E-2</c:v>
                </c:pt>
                <c:pt idx="990">
                  <c:v>3.7334073588728915E-2</c:v>
                </c:pt>
                <c:pt idx="991">
                  <c:v>3.7676549557414347E-2</c:v>
                </c:pt>
                <c:pt idx="992">
                  <c:v>3.8019025526098774E-2</c:v>
                </c:pt>
                <c:pt idx="993">
                  <c:v>3.8361501494781979E-2</c:v>
                </c:pt>
                <c:pt idx="994">
                  <c:v>3.8703977463463962E-2</c:v>
                </c:pt>
                <c:pt idx="995">
                  <c:v>3.9046453432144725E-2</c:v>
                </c:pt>
                <c:pt idx="996">
                  <c:v>3.9388929400824044E-2</c:v>
                </c:pt>
                <c:pt idx="997">
                  <c:v>3.9731362746481987E-2</c:v>
                </c:pt>
                <c:pt idx="998">
                  <c:v>4.0073838715159085E-2</c:v>
                </c:pt>
                <c:pt idx="999">
                  <c:v>4.0416314683834963E-2</c:v>
                </c:pt>
              </c:numCache>
            </c:numRef>
          </c:yVal>
          <c:smooth val="0"/>
        </c:ser>
        <c:ser>
          <c:idx val="2"/>
          <c:order val="4"/>
          <c:tx>
            <c:v>blanket breeding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'tritium breeding'!$C$39:$C$40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'tritium breeding'!$F$39:$F$40</c:f>
              <c:numCache>
                <c:formatCode>0.00</c:formatCode>
                <c:ptCount val="2"/>
                <c:pt idx="0" formatCode="0.00E+00">
                  <c:v>7.0474610519396397E-8</c:v>
                </c:pt>
                <c:pt idx="1">
                  <c:v>2.2224873173396844</c:v>
                </c:pt>
              </c:numCache>
            </c:numRef>
          </c:yVal>
          <c:smooth val="0"/>
        </c:ser>
        <c:ser>
          <c:idx val="3"/>
          <c:order val="5"/>
          <c:tx>
            <c:v>startup doubling</c:v>
          </c:tx>
          <c:spPr>
            <a:ln>
              <a:prstDash val="dashDot"/>
            </a:ln>
          </c:spPr>
          <c:marker>
            <c:symbol val="none"/>
          </c:marker>
          <c:xVal>
            <c:numRef>
              <c:f>'tritium breeding'!$C$39:$C$40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'tritium breeding'!$AN$39:$AN$40</c:f>
              <c:numCache>
                <c:formatCode>General</c:formatCode>
                <c:ptCount val="2"/>
                <c:pt idx="0">
                  <c:v>1.6</c:v>
                </c:pt>
                <c:pt idx="1">
                  <c:v>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3616"/>
        <c:axId val="203664192"/>
      </c:scatterChart>
      <c:valAx>
        <c:axId val="20366361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Time [years]</a:t>
                </a:r>
              </a:p>
            </c:rich>
          </c:tx>
          <c:layout>
            <c:manualLayout>
              <c:xMode val="edge"/>
              <c:yMode val="edge"/>
              <c:x val="0.42671720115969713"/>
              <c:y val="0.929166096442099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prstClr val="black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03664192"/>
        <c:crosses val="autoZero"/>
        <c:crossBetween val="midCat"/>
      </c:valAx>
      <c:valAx>
        <c:axId val="203664192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Tritium Inventory [kg]</a:t>
                </a:r>
              </a:p>
            </c:rich>
          </c:tx>
          <c:layout>
            <c:manualLayout>
              <c:xMode val="edge"/>
              <c:yMode val="edge"/>
              <c:x val="1.8762023997985818E-2"/>
              <c:y val="0.28805313712107344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prstClr val="black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ru-RU"/>
          </a:p>
        </c:txPr>
        <c:crossAx val="203663616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050" baseline="0">
                <a:latin typeface="Times New Roman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050" baseline="0">
                <a:latin typeface="Times New Roman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10175883832381608"/>
          <c:y val="0.1547585006580148"/>
          <c:w val="0.34364750630154506"/>
          <c:h val="0.31673890130459742"/>
        </c:manualLayout>
      </c:layout>
      <c:overlay val="0"/>
      <c:txPr>
        <a:bodyPr/>
        <a:lstStyle/>
        <a:p>
          <a:pPr>
            <a:defRPr sz="1050" baseline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ln>
      <a:solidFill>
        <a:srgbClr val="FF0000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Times New Roman" pitchFamily="18" charset="0"/>
                <a:cs typeface="Times New Roman" pitchFamily="18" charset="0"/>
              </a:defRPr>
            </a:pPr>
            <a:r>
              <a:rPr lang="en-US" sz="1800">
                <a:latin typeface="Times New Roman" pitchFamily="18" charset="0"/>
                <a:cs typeface="Times New Roman" pitchFamily="18" charset="0"/>
              </a:rPr>
              <a:t>Tritium Inventory</a:t>
            </a:r>
            <a:r>
              <a:rPr lang="ru-RU" sz="1800">
                <a:latin typeface="Times New Roman" pitchFamily="18" charset="0"/>
                <a:cs typeface="Times New Roman" pitchFamily="18" charset="0"/>
              </a:rPr>
              <a:t> (начальный период)</a:t>
            </a:r>
            <a:r>
              <a:rPr lang="en-US" sz="1800">
                <a:latin typeface="Times New Roman" pitchFamily="18" charset="0"/>
                <a:cs typeface="Times New Roman" pitchFamily="18" charset="0"/>
              </a:rPr>
              <a:t> </a:t>
            </a:r>
          </a:p>
        </c:rich>
      </c:tx>
      <c:layout>
        <c:manualLayout>
          <c:xMode val="edge"/>
          <c:yMode val="edge"/>
          <c:x val="0.29238260818561757"/>
          <c:y val="1.25611288736659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576097727495737"/>
          <c:y val="9.1169748713223545E-2"/>
          <c:w val="0.72830299503982376"/>
          <c:h val="0.75682456735038595"/>
        </c:manualLayout>
      </c:layout>
      <c:scatterChart>
        <c:scatterStyle val="lineMarker"/>
        <c:varyColors val="0"/>
        <c:ser>
          <c:idx val="0"/>
          <c:order val="0"/>
          <c:tx>
            <c:v>Blanket Inventory</c:v>
          </c:tx>
          <c:spPr>
            <a:ln w="63500">
              <a:solidFill>
                <a:prstClr val="black"/>
              </a:solidFill>
              <a:prstDash val="sysDot"/>
            </a:ln>
          </c:spPr>
          <c:marker>
            <c:symbol val="none"/>
          </c:marker>
          <c:xVal>
            <c:numRef>
              <c:f>'tritium breeding'!$AQ$5:$AQ$1003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8.8000000000000106E-2</c:v>
                </c:pt>
                <c:pt idx="88">
                  <c:v>8.9000000000000107E-2</c:v>
                </c:pt>
                <c:pt idx="89">
                  <c:v>9.0000000000000094E-2</c:v>
                </c:pt>
                <c:pt idx="90">
                  <c:v>9.1000000000000095E-2</c:v>
                </c:pt>
                <c:pt idx="91">
                  <c:v>9.2000000000000096E-2</c:v>
                </c:pt>
                <c:pt idx="92">
                  <c:v>9.3000000000000096E-2</c:v>
                </c:pt>
                <c:pt idx="93">
                  <c:v>9.4000000000000097E-2</c:v>
                </c:pt>
                <c:pt idx="94">
                  <c:v>9.5000000000000098E-2</c:v>
                </c:pt>
                <c:pt idx="95">
                  <c:v>9.6000000000000099E-2</c:v>
                </c:pt>
                <c:pt idx="96">
                  <c:v>9.70000000000001E-2</c:v>
                </c:pt>
                <c:pt idx="97">
                  <c:v>9.8000000000000101E-2</c:v>
                </c:pt>
                <c:pt idx="98">
                  <c:v>9.9000000000000102E-2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0.59400000000000097</c:v>
                </c:pt>
                <c:pt idx="594">
                  <c:v>0.59500000000000097</c:v>
                </c:pt>
                <c:pt idx="595">
                  <c:v>0.59600000000000097</c:v>
                </c:pt>
                <c:pt idx="596">
                  <c:v>0.59700000000000097</c:v>
                </c:pt>
                <c:pt idx="597">
                  <c:v>0.59800000000000098</c:v>
                </c:pt>
                <c:pt idx="598">
                  <c:v>0.59900000000000098</c:v>
                </c:pt>
                <c:pt idx="599">
                  <c:v>0.60000000000000098</c:v>
                </c:pt>
                <c:pt idx="600">
                  <c:v>0.60100000000000098</c:v>
                </c:pt>
                <c:pt idx="601">
                  <c:v>0.60200000000000098</c:v>
                </c:pt>
                <c:pt idx="602">
                  <c:v>0.60300000000000098</c:v>
                </c:pt>
                <c:pt idx="603">
                  <c:v>0.60400000000000098</c:v>
                </c:pt>
                <c:pt idx="604">
                  <c:v>0.60500000000000098</c:v>
                </c:pt>
                <c:pt idx="605">
                  <c:v>0.60600000000000098</c:v>
                </c:pt>
                <c:pt idx="606">
                  <c:v>0.60700000000000098</c:v>
                </c:pt>
                <c:pt idx="607">
                  <c:v>0.60800000000000098</c:v>
                </c:pt>
                <c:pt idx="608">
                  <c:v>0.60900000000000098</c:v>
                </c:pt>
                <c:pt idx="609">
                  <c:v>0.61000000000000099</c:v>
                </c:pt>
                <c:pt idx="610">
                  <c:v>0.61100000000000099</c:v>
                </c:pt>
                <c:pt idx="611">
                  <c:v>0.61200000000000099</c:v>
                </c:pt>
                <c:pt idx="612">
                  <c:v>0.61300000000000099</c:v>
                </c:pt>
                <c:pt idx="613">
                  <c:v>0.61400000000000099</c:v>
                </c:pt>
                <c:pt idx="614">
                  <c:v>0.61500000000000099</c:v>
                </c:pt>
                <c:pt idx="615">
                  <c:v>0.61600000000000099</c:v>
                </c:pt>
                <c:pt idx="616">
                  <c:v>0.61700000000000099</c:v>
                </c:pt>
                <c:pt idx="617">
                  <c:v>0.61800000000000099</c:v>
                </c:pt>
                <c:pt idx="618">
                  <c:v>0.61900000000000099</c:v>
                </c:pt>
                <c:pt idx="619">
                  <c:v>0.62000000000000099</c:v>
                </c:pt>
                <c:pt idx="620">
                  <c:v>0.621000000000001</c:v>
                </c:pt>
                <c:pt idx="621">
                  <c:v>0.622000000000001</c:v>
                </c:pt>
                <c:pt idx="622">
                  <c:v>0.623000000000001</c:v>
                </c:pt>
                <c:pt idx="623">
                  <c:v>0.624000000000001</c:v>
                </c:pt>
                <c:pt idx="624">
                  <c:v>0.625000000000001</c:v>
                </c:pt>
                <c:pt idx="625">
                  <c:v>0.626000000000001</c:v>
                </c:pt>
                <c:pt idx="626">
                  <c:v>0.627000000000001</c:v>
                </c:pt>
                <c:pt idx="627">
                  <c:v>0.628000000000001</c:v>
                </c:pt>
                <c:pt idx="628">
                  <c:v>0.629000000000001</c:v>
                </c:pt>
                <c:pt idx="629">
                  <c:v>0.630000000000001</c:v>
                </c:pt>
                <c:pt idx="630">
                  <c:v>0.631000000000001</c:v>
                </c:pt>
                <c:pt idx="631">
                  <c:v>0.63200000000000101</c:v>
                </c:pt>
                <c:pt idx="632">
                  <c:v>0.63300000000000101</c:v>
                </c:pt>
                <c:pt idx="633">
                  <c:v>0.63400000000000101</c:v>
                </c:pt>
                <c:pt idx="634">
                  <c:v>0.63500000000000101</c:v>
                </c:pt>
                <c:pt idx="635">
                  <c:v>0.63600000000000101</c:v>
                </c:pt>
                <c:pt idx="636">
                  <c:v>0.63700000000000101</c:v>
                </c:pt>
                <c:pt idx="637">
                  <c:v>0.63800000000000101</c:v>
                </c:pt>
                <c:pt idx="638">
                  <c:v>0.63900000000000101</c:v>
                </c:pt>
                <c:pt idx="639">
                  <c:v>0.64000000000000101</c:v>
                </c:pt>
                <c:pt idx="640">
                  <c:v>0.64100000000000101</c:v>
                </c:pt>
                <c:pt idx="641">
                  <c:v>0.64200000000000101</c:v>
                </c:pt>
                <c:pt idx="642">
                  <c:v>0.64300000000000102</c:v>
                </c:pt>
                <c:pt idx="643">
                  <c:v>0.64400000000000102</c:v>
                </c:pt>
                <c:pt idx="644">
                  <c:v>0.64500000000000102</c:v>
                </c:pt>
                <c:pt idx="645">
                  <c:v>0.64600000000000102</c:v>
                </c:pt>
                <c:pt idx="646">
                  <c:v>0.64700000000000102</c:v>
                </c:pt>
                <c:pt idx="647">
                  <c:v>0.64800000000000102</c:v>
                </c:pt>
                <c:pt idx="648">
                  <c:v>0.64900000000000102</c:v>
                </c:pt>
                <c:pt idx="649">
                  <c:v>0.65000000000000102</c:v>
                </c:pt>
                <c:pt idx="650">
                  <c:v>0.65100000000000102</c:v>
                </c:pt>
                <c:pt idx="651">
                  <c:v>0.65200000000000102</c:v>
                </c:pt>
                <c:pt idx="652">
                  <c:v>0.65300000000000102</c:v>
                </c:pt>
                <c:pt idx="653">
                  <c:v>0.65400000000000102</c:v>
                </c:pt>
                <c:pt idx="654">
                  <c:v>0.65500000000000103</c:v>
                </c:pt>
                <c:pt idx="655">
                  <c:v>0.65600000000000103</c:v>
                </c:pt>
                <c:pt idx="656">
                  <c:v>0.65700000000000103</c:v>
                </c:pt>
                <c:pt idx="657">
                  <c:v>0.65800000000000103</c:v>
                </c:pt>
                <c:pt idx="658">
                  <c:v>0.65900000000000103</c:v>
                </c:pt>
                <c:pt idx="659">
                  <c:v>0.66000000000000103</c:v>
                </c:pt>
                <c:pt idx="660">
                  <c:v>0.66100000000000103</c:v>
                </c:pt>
                <c:pt idx="661">
                  <c:v>0.66200000000000103</c:v>
                </c:pt>
                <c:pt idx="662">
                  <c:v>0.66300000000000103</c:v>
                </c:pt>
                <c:pt idx="663">
                  <c:v>0.66400000000000103</c:v>
                </c:pt>
                <c:pt idx="664">
                  <c:v>0.66500000000000103</c:v>
                </c:pt>
                <c:pt idx="665">
                  <c:v>0.66600000000000104</c:v>
                </c:pt>
                <c:pt idx="666">
                  <c:v>0.66700000000000104</c:v>
                </c:pt>
                <c:pt idx="667">
                  <c:v>0.66800000000000104</c:v>
                </c:pt>
                <c:pt idx="668">
                  <c:v>0.66900000000000104</c:v>
                </c:pt>
                <c:pt idx="669">
                  <c:v>0.67000000000000104</c:v>
                </c:pt>
                <c:pt idx="670">
                  <c:v>0.67100000000000104</c:v>
                </c:pt>
                <c:pt idx="671">
                  <c:v>0.67200000000000104</c:v>
                </c:pt>
                <c:pt idx="672">
                  <c:v>0.67300000000000104</c:v>
                </c:pt>
                <c:pt idx="673">
                  <c:v>0.67400000000000104</c:v>
                </c:pt>
                <c:pt idx="674">
                  <c:v>0.67500000000000104</c:v>
                </c:pt>
                <c:pt idx="675">
                  <c:v>0.67600000000000104</c:v>
                </c:pt>
                <c:pt idx="676">
                  <c:v>0.67700000000000105</c:v>
                </c:pt>
                <c:pt idx="677">
                  <c:v>0.67800000000000105</c:v>
                </c:pt>
                <c:pt idx="678">
                  <c:v>0.67900000000000105</c:v>
                </c:pt>
                <c:pt idx="679">
                  <c:v>0.68000000000000105</c:v>
                </c:pt>
                <c:pt idx="680">
                  <c:v>0.68100000000000105</c:v>
                </c:pt>
                <c:pt idx="681">
                  <c:v>0.68200000000000105</c:v>
                </c:pt>
                <c:pt idx="682">
                  <c:v>0.68300000000000105</c:v>
                </c:pt>
                <c:pt idx="683">
                  <c:v>0.68400000000000105</c:v>
                </c:pt>
                <c:pt idx="684">
                  <c:v>0.68500000000000105</c:v>
                </c:pt>
                <c:pt idx="685">
                  <c:v>0.68600000000000105</c:v>
                </c:pt>
                <c:pt idx="686">
                  <c:v>0.68700000000000105</c:v>
                </c:pt>
                <c:pt idx="687">
                  <c:v>0.68800000000000106</c:v>
                </c:pt>
                <c:pt idx="688">
                  <c:v>0.68900000000000095</c:v>
                </c:pt>
                <c:pt idx="689">
                  <c:v>0.69000000000000095</c:v>
                </c:pt>
                <c:pt idx="690">
                  <c:v>0.69100000000000095</c:v>
                </c:pt>
                <c:pt idx="691">
                  <c:v>0.69200000000000095</c:v>
                </c:pt>
                <c:pt idx="692">
                  <c:v>0.69300000000000095</c:v>
                </c:pt>
                <c:pt idx="693">
                  <c:v>0.69400000000000095</c:v>
                </c:pt>
                <c:pt idx="694">
                  <c:v>0.69500000000000095</c:v>
                </c:pt>
                <c:pt idx="695">
                  <c:v>0.69600000000000095</c:v>
                </c:pt>
                <c:pt idx="696">
                  <c:v>0.69700000000000095</c:v>
                </c:pt>
                <c:pt idx="697">
                  <c:v>0.69800000000000095</c:v>
                </c:pt>
                <c:pt idx="698">
                  <c:v>0.69900000000000095</c:v>
                </c:pt>
                <c:pt idx="699">
                  <c:v>0.70000000000000095</c:v>
                </c:pt>
                <c:pt idx="700">
                  <c:v>0.70100000000000096</c:v>
                </c:pt>
                <c:pt idx="701">
                  <c:v>0.70200000000000096</c:v>
                </c:pt>
                <c:pt idx="702">
                  <c:v>0.70300000000000096</c:v>
                </c:pt>
                <c:pt idx="703">
                  <c:v>0.70400000000000096</c:v>
                </c:pt>
                <c:pt idx="704">
                  <c:v>0.70500000000000096</c:v>
                </c:pt>
                <c:pt idx="705">
                  <c:v>0.70600000000000096</c:v>
                </c:pt>
                <c:pt idx="706">
                  <c:v>0.70700000000000096</c:v>
                </c:pt>
                <c:pt idx="707">
                  <c:v>0.70800000000000096</c:v>
                </c:pt>
                <c:pt idx="708">
                  <c:v>0.70900000000000096</c:v>
                </c:pt>
                <c:pt idx="709">
                  <c:v>0.71000000000000096</c:v>
                </c:pt>
                <c:pt idx="710">
                  <c:v>0.71100000000000096</c:v>
                </c:pt>
                <c:pt idx="711">
                  <c:v>0.71200000000000097</c:v>
                </c:pt>
                <c:pt idx="712">
                  <c:v>0.71300000000000097</c:v>
                </c:pt>
                <c:pt idx="713">
                  <c:v>0.71400000000000097</c:v>
                </c:pt>
                <c:pt idx="714">
                  <c:v>0.71500000000000097</c:v>
                </c:pt>
                <c:pt idx="715">
                  <c:v>0.71600000000000097</c:v>
                </c:pt>
                <c:pt idx="716">
                  <c:v>0.71700000000000097</c:v>
                </c:pt>
                <c:pt idx="717">
                  <c:v>0.71800000000000097</c:v>
                </c:pt>
                <c:pt idx="718">
                  <c:v>0.71900000000000097</c:v>
                </c:pt>
                <c:pt idx="719">
                  <c:v>0.72000000000000097</c:v>
                </c:pt>
                <c:pt idx="720">
                  <c:v>0.72100000000000097</c:v>
                </c:pt>
                <c:pt idx="721">
                  <c:v>0.72200000000000097</c:v>
                </c:pt>
                <c:pt idx="722">
                  <c:v>0.72300000000000098</c:v>
                </c:pt>
                <c:pt idx="723">
                  <c:v>0.72400000000000098</c:v>
                </c:pt>
                <c:pt idx="724">
                  <c:v>0.72500000000000098</c:v>
                </c:pt>
                <c:pt idx="725">
                  <c:v>0.72600000000000098</c:v>
                </c:pt>
                <c:pt idx="726">
                  <c:v>0.72700000000000098</c:v>
                </c:pt>
                <c:pt idx="727">
                  <c:v>0.72800000000000098</c:v>
                </c:pt>
                <c:pt idx="728">
                  <c:v>0.72900000000000098</c:v>
                </c:pt>
                <c:pt idx="729">
                  <c:v>0.73000000000000098</c:v>
                </c:pt>
                <c:pt idx="730">
                  <c:v>0.73100000000000098</c:v>
                </c:pt>
                <c:pt idx="731">
                  <c:v>0.73200000000000098</c:v>
                </c:pt>
                <c:pt idx="732">
                  <c:v>0.73300000000000098</c:v>
                </c:pt>
                <c:pt idx="733">
                  <c:v>0.73400000000000098</c:v>
                </c:pt>
                <c:pt idx="734">
                  <c:v>0.73500000000000099</c:v>
                </c:pt>
                <c:pt idx="735">
                  <c:v>0.73600000000000099</c:v>
                </c:pt>
                <c:pt idx="736">
                  <c:v>0.73700000000000099</c:v>
                </c:pt>
                <c:pt idx="737">
                  <c:v>0.73800000000000099</c:v>
                </c:pt>
                <c:pt idx="738">
                  <c:v>0.73900000000000099</c:v>
                </c:pt>
                <c:pt idx="739">
                  <c:v>0.74000000000000099</c:v>
                </c:pt>
                <c:pt idx="740">
                  <c:v>0.74100000000000099</c:v>
                </c:pt>
                <c:pt idx="741">
                  <c:v>0.74200000000000099</c:v>
                </c:pt>
                <c:pt idx="742">
                  <c:v>0.74300000000000099</c:v>
                </c:pt>
                <c:pt idx="743">
                  <c:v>0.74400000000000099</c:v>
                </c:pt>
                <c:pt idx="744">
                  <c:v>0.74500000000000099</c:v>
                </c:pt>
                <c:pt idx="745">
                  <c:v>0.746000000000001</c:v>
                </c:pt>
                <c:pt idx="746">
                  <c:v>0.747000000000001</c:v>
                </c:pt>
                <c:pt idx="747">
                  <c:v>0.748000000000001</c:v>
                </c:pt>
                <c:pt idx="748">
                  <c:v>0.749000000000001</c:v>
                </c:pt>
                <c:pt idx="749">
                  <c:v>0.750000000000001</c:v>
                </c:pt>
                <c:pt idx="750">
                  <c:v>0.751000000000001</c:v>
                </c:pt>
                <c:pt idx="751">
                  <c:v>0.752000000000001</c:v>
                </c:pt>
                <c:pt idx="752">
                  <c:v>0.753000000000001</c:v>
                </c:pt>
                <c:pt idx="753">
                  <c:v>0.754000000000001</c:v>
                </c:pt>
                <c:pt idx="754">
                  <c:v>0.755000000000001</c:v>
                </c:pt>
                <c:pt idx="755">
                  <c:v>0.756000000000001</c:v>
                </c:pt>
                <c:pt idx="756">
                  <c:v>0.75700000000000101</c:v>
                </c:pt>
                <c:pt idx="757">
                  <c:v>0.75800000000000101</c:v>
                </c:pt>
                <c:pt idx="758">
                  <c:v>0.75900000000000101</c:v>
                </c:pt>
                <c:pt idx="759">
                  <c:v>0.76000000000000101</c:v>
                </c:pt>
                <c:pt idx="760">
                  <c:v>0.76100000000000101</c:v>
                </c:pt>
                <c:pt idx="761">
                  <c:v>0.76200000000000101</c:v>
                </c:pt>
                <c:pt idx="762">
                  <c:v>0.76300000000000101</c:v>
                </c:pt>
                <c:pt idx="763">
                  <c:v>0.76400000000000101</c:v>
                </c:pt>
                <c:pt idx="764">
                  <c:v>0.76500000000000101</c:v>
                </c:pt>
                <c:pt idx="765">
                  <c:v>0.76600000000000101</c:v>
                </c:pt>
                <c:pt idx="766">
                  <c:v>0.76700000000000101</c:v>
                </c:pt>
                <c:pt idx="767">
                  <c:v>0.76800000000000102</c:v>
                </c:pt>
                <c:pt idx="768">
                  <c:v>0.76900000000000102</c:v>
                </c:pt>
                <c:pt idx="769">
                  <c:v>0.77000000000000102</c:v>
                </c:pt>
                <c:pt idx="770">
                  <c:v>0.77100000000000102</c:v>
                </c:pt>
                <c:pt idx="771">
                  <c:v>0.77200000000000102</c:v>
                </c:pt>
                <c:pt idx="772">
                  <c:v>0.77300000000000102</c:v>
                </c:pt>
                <c:pt idx="773">
                  <c:v>0.77400000000000102</c:v>
                </c:pt>
                <c:pt idx="774">
                  <c:v>0.77500000000000102</c:v>
                </c:pt>
                <c:pt idx="775">
                  <c:v>0.77600000000000102</c:v>
                </c:pt>
                <c:pt idx="776">
                  <c:v>0.77700000000000102</c:v>
                </c:pt>
                <c:pt idx="777">
                  <c:v>0.77800000000000102</c:v>
                </c:pt>
                <c:pt idx="778">
                  <c:v>0.77900000000000102</c:v>
                </c:pt>
                <c:pt idx="779">
                  <c:v>0.78000000000000103</c:v>
                </c:pt>
                <c:pt idx="780">
                  <c:v>0.78100000000000103</c:v>
                </c:pt>
                <c:pt idx="781">
                  <c:v>0.78200000000000103</c:v>
                </c:pt>
                <c:pt idx="782">
                  <c:v>0.78300000000000103</c:v>
                </c:pt>
                <c:pt idx="783">
                  <c:v>0.78400000000000103</c:v>
                </c:pt>
                <c:pt idx="784">
                  <c:v>0.78500000000000103</c:v>
                </c:pt>
                <c:pt idx="785">
                  <c:v>0.78600000000000103</c:v>
                </c:pt>
                <c:pt idx="786">
                  <c:v>0.78700000000000103</c:v>
                </c:pt>
                <c:pt idx="787">
                  <c:v>0.78800000000000103</c:v>
                </c:pt>
                <c:pt idx="788">
                  <c:v>0.78900000000000103</c:v>
                </c:pt>
                <c:pt idx="789">
                  <c:v>0.79000000000000103</c:v>
                </c:pt>
                <c:pt idx="790">
                  <c:v>0.79100000000000104</c:v>
                </c:pt>
                <c:pt idx="791">
                  <c:v>0.79200000000000104</c:v>
                </c:pt>
                <c:pt idx="792">
                  <c:v>0.79300000000000104</c:v>
                </c:pt>
                <c:pt idx="793">
                  <c:v>0.79400000000000104</c:v>
                </c:pt>
                <c:pt idx="794">
                  <c:v>0.79500000000000104</c:v>
                </c:pt>
                <c:pt idx="795">
                  <c:v>0.79600000000000104</c:v>
                </c:pt>
                <c:pt idx="796">
                  <c:v>0.79700000000000104</c:v>
                </c:pt>
                <c:pt idx="797">
                  <c:v>0.79800000000000104</c:v>
                </c:pt>
                <c:pt idx="798">
                  <c:v>0.79900000000000104</c:v>
                </c:pt>
                <c:pt idx="799">
                  <c:v>0.80000000000000104</c:v>
                </c:pt>
                <c:pt idx="800">
                  <c:v>0.80100000000000104</c:v>
                </c:pt>
                <c:pt idx="801">
                  <c:v>0.80200000000000105</c:v>
                </c:pt>
                <c:pt idx="802">
                  <c:v>0.80300000000000105</c:v>
                </c:pt>
                <c:pt idx="803">
                  <c:v>0.80400000000000105</c:v>
                </c:pt>
                <c:pt idx="804">
                  <c:v>0.80500000000000105</c:v>
                </c:pt>
                <c:pt idx="805">
                  <c:v>0.80600000000000105</c:v>
                </c:pt>
                <c:pt idx="806">
                  <c:v>0.80700000000000105</c:v>
                </c:pt>
                <c:pt idx="807">
                  <c:v>0.80800000000000105</c:v>
                </c:pt>
                <c:pt idx="808">
                  <c:v>0.80900000000000105</c:v>
                </c:pt>
                <c:pt idx="809">
                  <c:v>0.81000000000000105</c:v>
                </c:pt>
                <c:pt idx="810">
                  <c:v>0.81100000000000105</c:v>
                </c:pt>
                <c:pt idx="811">
                  <c:v>0.81200000000000105</c:v>
                </c:pt>
                <c:pt idx="812">
                  <c:v>0.81300000000000106</c:v>
                </c:pt>
                <c:pt idx="813">
                  <c:v>0.81400000000000095</c:v>
                </c:pt>
                <c:pt idx="814">
                  <c:v>0.81500000000000095</c:v>
                </c:pt>
                <c:pt idx="815">
                  <c:v>0.81600000000000095</c:v>
                </c:pt>
                <c:pt idx="816">
                  <c:v>0.81700000000000095</c:v>
                </c:pt>
                <c:pt idx="817">
                  <c:v>0.81800000000000095</c:v>
                </c:pt>
                <c:pt idx="818">
                  <c:v>0.81900000000000095</c:v>
                </c:pt>
                <c:pt idx="819">
                  <c:v>0.82000000000000095</c:v>
                </c:pt>
                <c:pt idx="820">
                  <c:v>0.82100000000000095</c:v>
                </c:pt>
                <c:pt idx="821">
                  <c:v>0.82200000000000095</c:v>
                </c:pt>
                <c:pt idx="822">
                  <c:v>0.82300000000000095</c:v>
                </c:pt>
                <c:pt idx="823">
                  <c:v>0.82400000000000095</c:v>
                </c:pt>
                <c:pt idx="824">
                  <c:v>0.82500000000000095</c:v>
                </c:pt>
                <c:pt idx="825">
                  <c:v>0.82600000000000096</c:v>
                </c:pt>
                <c:pt idx="826">
                  <c:v>0.82700000000000096</c:v>
                </c:pt>
                <c:pt idx="827">
                  <c:v>0.82800000000000096</c:v>
                </c:pt>
                <c:pt idx="828">
                  <c:v>0.82900000000000096</c:v>
                </c:pt>
                <c:pt idx="829">
                  <c:v>0.83000000000000096</c:v>
                </c:pt>
                <c:pt idx="830">
                  <c:v>0.83100000000000096</c:v>
                </c:pt>
                <c:pt idx="831">
                  <c:v>0.83200000000000096</c:v>
                </c:pt>
                <c:pt idx="832">
                  <c:v>0.83300000000000096</c:v>
                </c:pt>
                <c:pt idx="833">
                  <c:v>0.83400000000000096</c:v>
                </c:pt>
                <c:pt idx="834">
                  <c:v>0.83500000000000096</c:v>
                </c:pt>
                <c:pt idx="835">
                  <c:v>0.83600000000000096</c:v>
                </c:pt>
                <c:pt idx="836">
                  <c:v>0.83700000000000097</c:v>
                </c:pt>
                <c:pt idx="837">
                  <c:v>0.83800000000000097</c:v>
                </c:pt>
                <c:pt idx="838">
                  <c:v>0.83900000000000097</c:v>
                </c:pt>
                <c:pt idx="839">
                  <c:v>0.84000000000000097</c:v>
                </c:pt>
                <c:pt idx="840">
                  <c:v>0.84100000000000097</c:v>
                </c:pt>
                <c:pt idx="841">
                  <c:v>0.84200000000000097</c:v>
                </c:pt>
                <c:pt idx="842">
                  <c:v>0.84300000000000097</c:v>
                </c:pt>
                <c:pt idx="843">
                  <c:v>0.84400000000000097</c:v>
                </c:pt>
                <c:pt idx="844">
                  <c:v>0.84500000000000097</c:v>
                </c:pt>
                <c:pt idx="845">
                  <c:v>0.84600000000000097</c:v>
                </c:pt>
                <c:pt idx="846">
                  <c:v>0.84700000000000097</c:v>
                </c:pt>
                <c:pt idx="847">
                  <c:v>0.84800000000000098</c:v>
                </c:pt>
                <c:pt idx="848">
                  <c:v>0.84900000000000098</c:v>
                </c:pt>
                <c:pt idx="849">
                  <c:v>0.85000000000000098</c:v>
                </c:pt>
                <c:pt idx="850">
                  <c:v>0.85100000000000098</c:v>
                </c:pt>
                <c:pt idx="851">
                  <c:v>0.85200000000000098</c:v>
                </c:pt>
                <c:pt idx="852">
                  <c:v>0.85300000000000098</c:v>
                </c:pt>
                <c:pt idx="853">
                  <c:v>0.85400000000000098</c:v>
                </c:pt>
                <c:pt idx="854">
                  <c:v>0.85500000000000098</c:v>
                </c:pt>
                <c:pt idx="855">
                  <c:v>0.85600000000000098</c:v>
                </c:pt>
                <c:pt idx="856">
                  <c:v>0.85700000000000098</c:v>
                </c:pt>
                <c:pt idx="857">
                  <c:v>0.85800000000000098</c:v>
                </c:pt>
                <c:pt idx="858">
                  <c:v>0.85900000000000098</c:v>
                </c:pt>
                <c:pt idx="859">
                  <c:v>0.86000000000000099</c:v>
                </c:pt>
                <c:pt idx="860">
                  <c:v>0.86100000000000099</c:v>
                </c:pt>
                <c:pt idx="861">
                  <c:v>0.86200000000000099</c:v>
                </c:pt>
                <c:pt idx="862">
                  <c:v>0.86300000000000099</c:v>
                </c:pt>
                <c:pt idx="863">
                  <c:v>0.86400000000000099</c:v>
                </c:pt>
                <c:pt idx="864">
                  <c:v>0.86500000000000099</c:v>
                </c:pt>
                <c:pt idx="865">
                  <c:v>0.86600000000000099</c:v>
                </c:pt>
                <c:pt idx="866">
                  <c:v>0.86700000000000099</c:v>
                </c:pt>
                <c:pt idx="867">
                  <c:v>0.86800000000000099</c:v>
                </c:pt>
                <c:pt idx="868">
                  <c:v>0.86900000000000099</c:v>
                </c:pt>
                <c:pt idx="869">
                  <c:v>0.87000000000000099</c:v>
                </c:pt>
                <c:pt idx="870">
                  <c:v>0.871000000000001</c:v>
                </c:pt>
                <c:pt idx="871">
                  <c:v>0.872000000000001</c:v>
                </c:pt>
                <c:pt idx="872">
                  <c:v>0.873000000000001</c:v>
                </c:pt>
                <c:pt idx="873">
                  <c:v>0.874000000000001</c:v>
                </c:pt>
                <c:pt idx="874">
                  <c:v>0.875000000000001</c:v>
                </c:pt>
                <c:pt idx="875">
                  <c:v>0.876000000000001</c:v>
                </c:pt>
                <c:pt idx="876">
                  <c:v>0.877000000000001</c:v>
                </c:pt>
                <c:pt idx="877">
                  <c:v>0.878000000000001</c:v>
                </c:pt>
                <c:pt idx="878">
                  <c:v>0.879000000000001</c:v>
                </c:pt>
                <c:pt idx="879">
                  <c:v>0.880000000000001</c:v>
                </c:pt>
                <c:pt idx="880">
                  <c:v>0.881000000000001</c:v>
                </c:pt>
                <c:pt idx="881">
                  <c:v>0.88200000000000101</c:v>
                </c:pt>
                <c:pt idx="882">
                  <c:v>0.88300000000000101</c:v>
                </c:pt>
                <c:pt idx="883">
                  <c:v>0.88400000000000101</c:v>
                </c:pt>
                <c:pt idx="884">
                  <c:v>0.88500000000000101</c:v>
                </c:pt>
                <c:pt idx="885">
                  <c:v>0.88600000000000101</c:v>
                </c:pt>
                <c:pt idx="886">
                  <c:v>0.88700000000000101</c:v>
                </c:pt>
                <c:pt idx="887">
                  <c:v>0.88800000000000101</c:v>
                </c:pt>
                <c:pt idx="888">
                  <c:v>0.88900000000000101</c:v>
                </c:pt>
                <c:pt idx="889">
                  <c:v>0.89000000000000101</c:v>
                </c:pt>
                <c:pt idx="890">
                  <c:v>0.89100000000000101</c:v>
                </c:pt>
                <c:pt idx="891">
                  <c:v>0.89200000000000101</c:v>
                </c:pt>
                <c:pt idx="892">
                  <c:v>0.89300000000000102</c:v>
                </c:pt>
                <c:pt idx="893">
                  <c:v>0.89400000000000102</c:v>
                </c:pt>
                <c:pt idx="894">
                  <c:v>0.89500000000000102</c:v>
                </c:pt>
                <c:pt idx="895">
                  <c:v>0.89600000000000102</c:v>
                </c:pt>
                <c:pt idx="896">
                  <c:v>0.89700000000000102</c:v>
                </c:pt>
                <c:pt idx="897">
                  <c:v>0.89800000000000102</c:v>
                </c:pt>
                <c:pt idx="898">
                  <c:v>0.89900000000000102</c:v>
                </c:pt>
                <c:pt idx="899">
                  <c:v>0.90000000000000102</c:v>
                </c:pt>
                <c:pt idx="900">
                  <c:v>0.90100000000000102</c:v>
                </c:pt>
                <c:pt idx="901">
                  <c:v>0.90200000000000102</c:v>
                </c:pt>
                <c:pt idx="902">
                  <c:v>0.90300000000000102</c:v>
                </c:pt>
                <c:pt idx="903">
                  <c:v>0.90400000000000102</c:v>
                </c:pt>
                <c:pt idx="904">
                  <c:v>0.90500000000000103</c:v>
                </c:pt>
                <c:pt idx="905">
                  <c:v>0.90600000000000103</c:v>
                </c:pt>
                <c:pt idx="906">
                  <c:v>0.90700000000000103</c:v>
                </c:pt>
                <c:pt idx="907">
                  <c:v>0.90800000000000103</c:v>
                </c:pt>
                <c:pt idx="908">
                  <c:v>0.90900000000000103</c:v>
                </c:pt>
                <c:pt idx="909">
                  <c:v>0.91000000000000103</c:v>
                </c:pt>
                <c:pt idx="910">
                  <c:v>0.91100000000000103</c:v>
                </c:pt>
                <c:pt idx="911">
                  <c:v>0.91200000000000103</c:v>
                </c:pt>
                <c:pt idx="912">
                  <c:v>0.91300000000000103</c:v>
                </c:pt>
                <c:pt idx="913">
                  <c:v>0.91400000000000103</c:v>
                </c:pt>
                <c:pt idx="914">
                  <c:v>0.91500000000000103</c:v>
                </c:pt>
                <c:pt idx="915">
                  <c:v>0.91600000000000104</c:v>
                </c:pt>
                <c:pt idx="916">
                  <c:v>0.91700000000000104</c:v>
                </c:pt>
                <c:pt idx="917">
                  <c:v>0.91800000000000104</c:v>
                </c:pt>
                <c:pt idx="918">
                  <c:v>0.91900000000000104</c:v>
                </c:pt>
                <c:pt idx="919">
                  <c:v>0.92000000000000104</c:v>
                </c:pt>
                <c:pt idx="920">
                  <c:v>0.92100000000000104</c:v>
                </c:pt>
                <c:pt idx="921">
                  <c:v>0.92200000000000104</c:v>
                </c:pt>
                <c:pt idx="922">
                  <c:v>0.92300000000000104</c:v>
                </c:pt>
                <c:pt idx="923">
                  <c:v>0.92400000000000104</c:v>
                </c:pt>
                <c:pt idx="924">
                  <c:v>0.92500000000000104</c:v>
                </c:pt>
                <c:pt idx="925">
                  <c:v>0.92600000000000104</c:v>
                </c:pt>
                <c:pt idx="926">
                  <c:v>0.92700000000000105</c:v>
                </c:pt>
                <c:pt idx="927">
                  <c:v>0.92800000000000105</c:v>
                </c:pt>
                <c:pt idx="928">
                  <c:v>0.92900000000000105</c:v>
                </c:pt>
                <c:pt idx="929">
                  <c:v>0.93000000000000105</c:v>
                </c:pt>
                <c:pt idx="930">
                  <c:v>0.93100000000000105</c:v>
                </c:pt>
                <c:pt idx="931">
                  <c:v>0.93200000000000105</c:v>
                </c:pt>
                <c:pt idx="932">
                  <c:v>0.93300000000000105</c:v>
                </c:pt>
                <c:pt idx="933">
                  <c:v>0.93400000000000105</c:v>
                </c:pt>
                <c:pt idx="934">
                  <c:v>0.93500000000000105</c:v>
                </c:pt>
                <c:pt idx="935">
                  <c:v>0.93600000000000105</c:v>
                </c:pt>
                <c:pt idx="936">
                  <c:v>0.93700000000000105</c:v>
                </c:pt>
                <c:pt idx="937">
                  <c:v>0.93800000000000106</c:v>
                </c:pt>
                <c:pt idx="938">
                  <c:v>0.93900000000000095</c:v>
                </c:pt>
                <c:pt idx="939">
                  <c:v>0.94000000000000095</c:v>
                </c:pt>
                <c:pt idx="940">
                  <c:v>0.94100000000000095</c:v>
                </c:pt>
                <c:pt idx="941">
                  <c:v>0.94200000000000095</c:v>
                </c:pt>
                <c:pt idx="942">
                  <c:v>0.94300000000000095</c:v>
                </c:pt>
                <c:pt idx="943">
                  <c:v>0.94400000000000095</c:v>
                </c:pt>
                <c:pt idx="944">
                  <c:v>0.94500000000000095</c:v>
                </c:pt>
                <c:pt idx="945">
                  <c:v>0.94600000000000095</c:v>
                </c:pt>
                <c:pt idx="946">
                  <c:v>0.94700000000000095</c:v>
                </c:pt>
                <c:pt idx="947">
                  <c:v>0.94800000000000095</c:v>
                </c:pt>
                <c:pt idx="948">
                  <c:v>0.94900000000000095</c:v>
                </c:pt>
                <c:pt idx="949">
                  <c:v>0.95000000000000095</c:v>
                </c:pt>
                <c:pt idx="950">
                  <c:v>0.95100000000000096</c:v>
                </c:pt>
                <c:pt idx="951">
                  <c:v>0.95200000000000096</c:v>
                </c:pt>
                <c:pt idx="952">
                  <c:v>0.95300000000000096</c:v>
                </c:pt>
                <c:pt idx="953">
                  <c:v>0.95400000000000096</c:v>
                </c:pt>
                <c:pt idx="954">
                  <c:v>0.95500000000000096</c:v>
                </c:pt>
                <c:pt idx="955">
                  <c:v>0.95600000000000096</c:v>
                </c:pt>
                <c:pt idx="956">
                  <c:v>0.95700000000000096</c:v>
                </c:pt>
                <c:pt idx="957">
                  <c:v>0.95800000000000096</c:v>
                </c:pt>
                <c:pt idx="958">
                  <c:v>0.95900000000000096</c:v>
                </c:pt>
                <c:pt idx="959">
                  <c:v>0.96000000000000096</c:v>
                </c:pt>
                <c:pt idx="960">
                  <c:v>0.96100000000000096</c:v>
                </c:pt>
                <c:pt idx="961">
                  <c:v>0.96200000000000097</c:v>
                </c:pt>
                <c:pt idx="962">
                  <c:v>0.96300000000000097</c:v>
                </c:pt>
                <c:pt idx="963">
                  <c:v>0.96400000000000097</c:v>
                </c:pt>
                <c:pt idx="964">
                  <c:v>0.96500000000000097</c:v>
                </c:pt>
                <c:pt idx="965">
                  <c:v>0.96600000000000097</c:v>
                </c:pt>
                <c:pt idx="966">
                  <c:v>0.96700000000000097</c:v>
                </c:pt>
                <c:pt idx="967">
                  <c:v>0.96800000000000097</c:v>
                </c:pt>
                <c:pt idx="968">
                  <c:v>0.96900000000000097</c:v>
                </c:pt>
                <c:pt idx="969">
                  <c:v>0.97000000000000097</c:v>
                </c:pt>
                <c:pt idx="970">
                  <c:v>0.97100000000000097</c:v>
                </c:pt>
                <c:pt idx="971">
                  <c:v>0.97200000000000097</c:v>
                </c:pt>
                <c:pt idx="972">
                  <c:v>0.97300000000000098</c:v>
                </c:pt>
                <c:pt idx="973">
                  <c:v>0.97400000000000098</c:v>
                </c:pt>
                <c:pt idx="974">
                  <c:v>0.97500000000000098</c:v>
                </c:pt>
                <c:pt idx="975">
                  <c:v>0.97600000000000098</c:v>
                </c:pt>
                <c:pt idx="976">
                  <c:v>0.97700000000000098</c:v>
                </c:pt>
                <c:pt idx="977">
                  <c:v>0.97800000000000098</c:v>
                </c:pt>
                <c:pt idx="978">
                  <c:v>0.97900000000000098</c:v>
                </c:pt>
                <c:pt idx="979">
                  <c:v>0.98000000000000098</c:v>
                </c:pt>
                <c:pt idx="980">
                  <c:v>0.98100000000000098</c:v>
                </c:pt>
                <c:pt idx="981">
                  <c:v>0.98200000000000098</c:v>
                </c:pt>
                <c:pt idx="982">
                  <c:v>0.98300000000000098</c:v>
                </c:pt>
                <c:pt idx="983">
                  <c:v>0.98400000000000098</c:v>
                </c:pt>
                <c:pt idx="984">
                  <c:v>0.98500000000000099</c:v>
                </c:pt>
                <c:pt idx="985">
                  <c:v>0.98600000000000099</c:v>
                </c:pt>
                <c:pt idx="986">
                  <c:v>0.98700000000000099</c:v>
                </c:pt>
                <c:pt idx="987">
                  <c:v>0.98800000000000099</c:v>
                </c:pt>
                <c:pt idx="988">
                  <c:v>0.98900000000000099</c:v>
                </c:pt>
                <c:pt idx="989">
                  <c:v>0.99000000000000099</c:v>
                </c:pt>
                <c:pt idx="990">
                  <c:v>0.99100000000000099</c:v>
                </c:pt>
                <c:pt idx="991">
                  <c:v>0.99200000000000099</c:v>
                </c:pt>
                <c:pt idx="992">
                  <c:v>0.99300000000000099</c:v>
                </c:pt>
                <c:pt idx="993">
                  <c:v>0.99400000000000099</c:v>
                </c:pt>
                <c:pt idx="994">
                  <c:v>0.99500000000000099</c:v>
                </c:pt>
                <c:pt idx="995">
                  <c:v>0.996000000000001</c:v>
                </c:pt>
                <c:pt idx="996">
                  <c:v>0.997000000000001</c:v>
                </c:pt>
                <c:pt idx="997">
                  <c:v>0.998000000000001</c:v>
                </c:pt>
                <c:pt idx="998">
                  <c:v>0.999000000000001</c:v>
                </c:pt>
              </c:numCache>
            </c:numRef>
          </c:xVal>
          <c:yVal>
            <c:numRef>
              <c:f>'tritium breeding'!$AS$5:$AS$1003</c:f>
              <c:numCache>
                <c:formatCode>0.00E+00</c:formatCode>
                <c:ptCount val="999"/>
                <c:pt idx="0">
                  <c:v>2.1816301252746521E-3</c:v>
                </c:pt>
                <c:pt idx="1">
                  <c:v>4.2849481283523567E-3</c:v>
                </c:pt>
                <c:pt idx="2">
                  <c:v>6.3127651129174399E-3</c:v>
                </c:pt>
                <c:pt idx="3">
                  <c:v>8.2677912748547432E-3</c:v>
                </c:pt>
                <c:pt idx="4">
                  <c:v>1.0152639524451119E-2</c:v>
                </c:pt>
                <c:pt idx="5">
                  <c:v>1.1969828978573857E-2</c:v>
                </c:pt>
                <c:pt idx="6">
                  <c:v>1.3721788327493335E-2</c:v>
                </c:pt>
                <c:pt idx="7">
                  <c:v>1.5410859080849725E-2</c:v>
                </c:pt>
                <c:pt idx="8">
                  <c:v>1.7039298697101937E-2</c:v>
                </c:pt>
                <c:pt idx="9">
                  <c:v>1.8609283600641457E-2</c:v>
                </c:pt>
                <c:pt idx="10">
                  <c:v>2.0122912090603368E-2</c:v>
                </c:pt>
                <c:pt idx="11">
                  <c:v>2.1582207145262287E-2</c:v>
                </c:pt>
                <c:pt idx="12">
                  <c:v>2.2989119125761254E-2</c:v>
                </c:pt>
                <c:pt idx="13">
                  <c:v>2.4345528382787196E-2</c:v>
                </c:pt>
                <c:pt idx="14">
                  <c:v>2.5653247769676733E-2</c:v>
                </c:pt>
                <c:pt idx="15">
                  <c:v>2.6914025065311226E-2</c:v>
                </c:pt>
                <c:pt idx="16">
                  <c:v>2.8129545310039153E-2</c:v>
                </c:pt>
                <c:pt idx="17">
                  <c:v>2.9301433057747895E-2</c:v>
                </c:pt>
                <c:pt idx="18">
                  <c:v>3.0431254547094853E-2</c:v>
                </c:pt>
                <c:pt idx="19">
                  <c:v>3.152051979479964E-2</c:v>
                </c:pt>
                <c:pt idx="20">
                  <c:v>3.2570684613795232E-2</c:v>
                </c:pt>
                <c:pt idx="21">
                  <c:v>3.3583152558935202E-2</c:v>
                </c:pt>
                <c:pt idx="22">
                  <c:v>3.4559276802857565E-2</c:v>
                </c:pt>
                <c:pt idx="23">
                  <c:v>3.55003619445124E-2</c:v>
                </c:pt>
                <c:pt idx="24">
                  <c:v>3.6407665752770151E-2</c:v>
                </c:pt>
                <c:pt idx="25">
                  <c:v>3.7282400847441277E-2</c:v>
                </c:pt>
                <c:pt idx="26">
                  <c:v>3.812573631995362E-2</c:v>
                </c:pt>
                <c:pt idx="27">
                  <c:v>3.8938799295853782E-2</c:v>
                </c:pt>
                <c:pt idx="28">
                  <c:v>3.9722676441220697E-2</c:v>
                </c:pt>
                <c:pt idx="29">
                  <c:v>4.0478415415004729E-2</c:v>
                </c:pt>
                <c:pt idx="30">
                  <c:v>4.1207026269233421E-2</c:v>
                </c:pt>
                <c:pt idx="31">
                  <c:v>4.1909482798955268E-2</c:v>
                </c:pt>
                <c:pt idx="32">
                  <c:v>4.2586723843725596E-2</c:v>
                </c:pt>
                <c:pt idx="33">
                  <c:v>4.3239654542374273E-2</c:v>
                </c:pt>
                <c:pt idx="34">
                  <c:v>4.3869147542731982E-2</c:v>
                </c:pt>
                <c:pt idx="35">
                  <c:v>4.4476044167931932E-2</c:v>
                </c:pt>
                <c:pt idx="36">
                  <c:v>4.5061155540846019E-2</c:v>
                </c:pt>
                <c:pt idx="37">
                  <c:v>4.562526366815782E-2</c:v>
                </c:pt>
                <c:pt idx="38">
                  <c:v>4.6169122485521748E-2</c:v>
                </c:pt>
                <c:pt idx="39">
                  <c:v>4.6693458865204845E-2</c:v>
                </c:pt>
                <c:pt idx="40">
                  <c:v>4.719897358755825E-2</c:v>
                </c:pt>
                <c:pt idx="41">
                  <c:v>4.7686342277616513E-2</c:v>
                </c:pt>
                <c:pt idx="42">
                  <c:v>4.8156216308076594E-2</c:v>
                </c:pt>
                <c:pt idx="43">
                  <c:v>4.8609223669863443E-2</c:v>
                </c:pt>
                <c:pt idx="44">
                  <c:v>4.9045969811445565E-2</c:v>
                </c:pt>
                <c:pt idx="45">
                  <c:v>4.9467038448022423E-2</c:v>
                </c:pt>
                <c:pt idx="46">
                  <c:v>4.9872992341665139E-2</c:v>
                </c:pt>
                <c:pt idx="47">
                  <c:v>5.0264374053453124E-2</c:v>
                </c:pt>
                <c:pt idx="48">
                  <c:v>5.0641706668611876E-2</c:v>
                </c:pt>
                <c:pt idx="49">
                  <c:v>5.1005494495621237E-2</c:v>
                </c:pt>
                <c:pt idx="50">
                  <c:v>5.135622374022817E-2</c:v>
                </c:pt>
                <c:pt idx="51">
                  <c:v>5.1694363155265238E-2</c:v>
                </c:pt>
                <c:pt idx="52">
                  <c:v>5.2020364667143E-2</c:v>
                </c:pt>
                <c:pt idx="53">
                  <c:v>5.2334663979853834E-2</c:v>
                </c:pt>
                <c:pt idx="54">
                  <c:v>5.2637681157294211E-2</c:v>
                </c:pt>
                <c:pt idx="55">
                  <c:v>5.2929821184684006E-2</c:v>
                </c:pt>
                <c:pt idx="56">
                  <c:v>5.3211474509832893E-2</c:v>
                </c:pt>
                <c:pt idx="57">
                  <c:v>5.3483017564977385E-2</c:v>
                </c:pt>
                <c:pt idx="58">
                  <c:v>5.3744813269886005E-2</c:v>
                </c:pt>
                <c:pt idx="59">
                  <c:v>5.3997211516904786E-2</c:v>
                </c:pt>
                <c:pt idx="60">
                  <c:v>5.4240549638591679E-2</c:v>
                </c:pt>
                <c:pt idx="61">
                  <c:v>5.447515285856451E-2</c:v>
                </c:pt>
                <c:pt idx="62">
                  <c:v>5.470133472616534E-2</c:v>
                </c:pt>
                <c:pt idx="63">
                  <c:v>5.4919397535522017E-2</c:v>
                </c:pt>
                <c:pt idx="64">
                  <c:v>5.512963272956705E-2</c:v>
                </c:pt>
                <c:pt idx="65">
                  <c:v>5.5332321289553718E-2</c:v>
                </c:pt>
                <c:pt idx="66">
                  <c:v>5.5527734110590095E-2</c:v>
                </c:pt>
                <c:pt idx="67">
                  <c:v>5.5716132363692814E-2</c:v>
                </c:pt>
                <c:pt idx="68">
                  <c:v>5.5897767844844522E-2</c:v>
                </c:pt>
                <c:pt idx="69">
                  <c:v>5.6072883311521528E-2</c:v>
                </c:pt>
                <c:pt idx="70">
                  <c:v>5.6241712807141339E-2</c:v>
                </c:pt>
                <c:pt idx="71">
                  <c:v>5.6404481973863843E-2</c:v>
                </c:pt>
                <c:pt idx="72">
                  <c:v>5.6561408354164129E-2</c:v>
                </c:pt>
                <c:pt idx="73">
                  <c:v>5.671270168157995E-2</c:v>
                </c:pt>
                <c:pt idx="74">
                  <c:v>5.6858564161022557E-2</c:v>
                </c:pt>
                <c:pt idx="75">
                  <c:v>5.6999190739025353E-2</c:v>
                </c:pt>
                <c:pt idx="76">
                  <c:v>5.7134769364291738E-2</c:v>
                </c:pt>
                <c:pt idx="77">
                  <c:v>5.7265481238890296E-2</c:v>
                </c:pt>
                <c:pt idx="78">
                  <c:v>5.7391501060432948E-2</c:v>
                </c:pt>
                <c:pt idx="79">
                  <c:v>5.7512997255559931E-2</c:v>
                </c:pt>
                <c:pt idx="80">
                  <c:v>5.763013220504358E-2</c:v>
                </c:pt>
                <c:pt idx="81">
                  <c:v>5.774306246081163E-2</c:v>
                </c:pt>
                <c:pt idx="82">
                  <c:v>5.785193895518035E-2</c:v>
                </c:pt>
                <c:pt idx="83">
                  <c:v>5.7956907202576964E-2</c:v>
                </c:pt>
                <c:pt idx="84">
                  <c:v>5.8058107494020961E-2</c:v>
                </c:pt>
                <c:pt idx="85">
                  <c:v>5.8155675084624381E-2</c:v>
                </c:pt>
                <c:pt idx="86">
                  <c:v>5.8249740374361446E-2</c:v>
                </c:pt>
                <c:pt idx="87">
                  <c:v>5.834042908234939E-2</c:v>
                </c:pt>
                <c:pt idx="88">
                  <c:v>5.8427862414873091E-2</c:v>
                </c:pt>
                <c:pt idx="89">
                  <c:v>5.85121572273785E-2</c:v>
                </c:pt>
                <c:pt idx="90">
                  <c:v>5.8593426180650943E-2</c:v>
                </c:pt>
                <c:pt idx="91">
                  <c:v>5.8671777891387278E-2</c:v>
                </c:pt>
                <c:pt idx="92">
                  <c:v>5.8747317077363151E-2</c:v>
                </c:pt>
                <c:pt idx="93">
                  <c:v>5.88201446973892E-2</c:v>
                </c:pt>
                <c:pt idx="94">
                  <c:v>5.8890358086243461E-2</c:v>
                </c:pt>
                <c:pt idx="95">
                  <c:v>5.8958051084760189E-2</c:v>
                </c:pt>
                <c:pt idx="96">
                  <c:v>5.9023314165248975E-2</c:v>
                </c:pt>
                <c:pt idx="97">
                  <c:v>5.9086234552411798E-2</c:v>
                </c:pt>
                <c:pt idx="98">
                  <c:v>5.9146896339919673E-2</c:v>
                </c:pt>
                <c:pt idx="99">
                  <c:v>5.9205380602804572E-2</c:v>
                </c:pt>
                <c:pt idx="100">
                  <c:v>5.926176550581698E-2</c:v>
                </c:pt>
                <c:pt idx="101">
                  <c:v>5.9316126407893743E-2</c:v>
                </c:pt>
                <c:pt idx="102">
                  <c:v>5.9368535962876036E-2</c:v>
                </c:pt>
                <c:pt idx="103">
                  <c:v>5.941906421661184E-2</c:v>
                </c:pt>
                <c:pt idx="104">
                  <c:v>5.9467778700572869E-2</c:v>
                </c:pt>
                <c:pt idx="105">
                  <c:v>5.9514744522111002E-2</c:v>
                </c:pt>
                <c:pt idx="106">
                  <c:v>5.9560024451474861E-2</c:v>
                </c:pt>
                <c:pt idx="107">
                  <c:v>5.9603679005702792E-2</c:v>
                </c:pt>
                <c:pt idx="108">
                  <c:v>5.9645766529504457E-2</c:v>
                </c:pt>
                <c:pt idx="109">
                  <c:v>5.9686343273239087E-2</c:v>
                </c:pt>
                <c:pt idx="110">
                  <c:v>5.9725463468094563E-2</c:v>
                </c:pt>
                <c:pt idx="111">
                  <c:v>5.9763179398567914E-2</c:v>
                </c:pt>
                <c:pt idx="112">
                  <c:v>5.9799541472344023E-2</c:v>
                </c:pt>
                <c:pt idx="113">
                  <c:v>5.9834598287665963E-2</c:v>
                </c:pt>
                <c:pt idx="114">
                  <c:v>5.9868396698286974E-2</c:v>
                </c:pt>
                <c:pt idx="115">
                  <c:v>5.9900981876090956E-2</c:v>
                </c:pt>
                <c:pt idx="116">
                  <c:v>5.9932397371465072E-2</c:v>
                </c:pt>
                <c:pt idx="117">
                  <c:v>5.9962685171505263E-2</c:v>
                </c:pt>
                <c:pt idx="118">
                  <c:v>5.9991885756132381E-2</c:v>
                </c:pt>
                <c:pt idx="119">
                  <c:v>6.002003815219397E-2</c:v>
                </c:pt>
                <c:pt idx="120">
                  <c:v>6.0047179985623977E-2</c:v>
                </c:pt>
                <c:pt idx="121">
                  <c:v>6.0073347531730222E-2</c:v>
                </c:pt>
                <c:pt idx="122">
                  <c:v>6.0098575763676595E-2</c:v>
                </c:pt>
                <c:pt idx="123">
                  <c:v>6.0122898399225064E-2</c:v>
                </c:pt>
                <c:pt idx="124">
                  <c:v>6.0146347945799761E-2</c:v>
                </c:pt>
                <c:pt idx="125">
                  <c:v>6.0168955743933453E-2</c:v>
                </c:pt>
                <c:pt idx="126">
                  <c:v>6.0190752009154413E-2</c:v>
                </c:pt>
                <c:pt idx="127">
                  <c:v>6.0211765872369809E-2</c:v>
                </c:pt>
                <c:pt idx="128">
                  <c:v>6.0232025418799379E-2</c:v>
                </c:pt>
                <c:pt idx="129">
                  <c:v>6.0251557725511606E-2</c:v>
                </c:pt>
                <c:pt idx="130">
                  <c:v>6.0270388897612472E-2</c:v>
                </c:pt>
                <c:pt idx="131">
                  <c:v>6.0288544103135132E-2</c:v>
                </c:pt>
                <c:pt idx="132">
                  <c:v>6.0306047606677279E-2</c:v>
                </c:pt>
                <c:pt idx="133">
                  <c:v>6.032292280183095E-2</c:v>
                </c:pt>
                <c:pt idx="134">
                  <c:v>6.033919224244829E-2</c:v>
                </c:pt>
                <c:pt idx="135">
                  <c:v>6.0354877672784989E-2</c:v>
                </c:pt>
                <c:pt idx="136">
                  <c:v>6.0370000056561693E-2</c:v>
                </c:pt>
                <c:pt idx="137">
                  <c:v>6.0384579604982155E-2</c:v>
                </c:pt>
                <c:pt idx="138">
                  <c:v>6.039863580374575E-2</c:v>
                </c:pt>
                <c:pt idx="139">
                  <c:v>6.0412187439090249E-2</c:v>
                </c:pt>
                <c:pt idx="140">
                  <c:v>6.0425252622899835E-2</c:v>
                </c:pt>
                <c:pt idx="141">
                  <c:v>6.0437848816911763E-2</c:v>
                </c:pt>
                <c:pt idx="142">
                  <c:v>6.0449992856054145E-2</c:v>
                </c:pt>
                <c:pt idx="143">
                  <c:v>6.0461700970946004E-2</c:v>
                </c:pt>
                <c:pt idx="144">
                  <c:v>6.0472988809589616E-2</c:v>
                </c:pt>
                <c:pt idx="145">
                  <c:v>6.0483871458284232E-2</c:v>
                </c:pt>
                <c:pt idx="146">
                  <c:v>6.0494363461789026E-2</c:v>
                </c:pt>
                <c:pt idx="147">
                  <c:v>6.0504478842762333E-2</c:v>
                </c:pt>
                <c:pt idx="148">
                  <c:v>6.0514231120503033E-2</c:v>
                </c:pt>
                <c:pt idx="149">
                  <c:v>6.0523633329019208E-2</c:v>
                </c:pt>
                <c:pt idx="150">
                  <c:v>6.0532698034448273E-2</c:v>
                </c:pt>
                <c:pt idx="151">
                  <c:v>6.0541437351851649E-2</c:v>
                </c:pt>
                <c:pt idx="152">
                  <c:v>6.0549862961406707E-2</c:v>
                </c:pt>
                <c:pt idx="153">
                  <c:v>6.0557986124017429E-2</c:v>
                </c:pt>
                <c:pt idx="154">
                  <c:v>6.0565817696364696E-2</c:v>
                </c:pt>
                <c:pt idx="155">
                  <c:v>6.0573368145416341E-2</c:v>
                </c:pt>
                <c:pt idx="156">
                  <c:v>6.0580647562416344E-2</c:v>
                </c:pt>
                <c:pt idx="157">
                  <c:v>6.0587665676371881E-2</c:v>
                </c:pt>
                <c:pt idx="158">
                  <c:v>6.0594431867056237E-2</c:v>
                </c:pt>
                <c:pt idx="159">
                  <c:v>6.0600955177544928E-2</c:v>
                </c:pt>
                <c:pt idx="160">
                  <c:v>6.0607244326301893E-2</c:v>
                </c:pt>
                <c:pt idx="161">
                  <c:v>6.0613307718831784E-2</c:v>
                </c:pt>
                <c:pt idx="162">
                  <c:v>6.0619153458913978E-2</c:v>
                </c:pt>
                <c:pt idx="163">
                  <c:v>6.0624789359433377E-2</c:v>
                </c:pt>
                <c:pt idx="164">
                  <c:v>6.0630222952822423E-2</c:v>
                </c:pt>
                <c:pt idx="165">
                  <c:v>6.0635461501128196E-2</c:v>
                </c:pt>
                <c:pt idx="166">
                  <c:v>6.0640512005718253E-2</c:v>
                </c:pt>
                <c:pt idx="167">
                  <c:v>6.0645381216638025E-2</c:v>
                </c:pt>
                <c:pt idx="168">
                  <c:v>6.0650075641632301E-2</c:v>
                </c:pt>
                <c:pt idx="169">
                  <c:v>6.0654601554842875E-2</c:v>
                </c:pt>
                <c:pt idx="170">
                  <c:v>6.0658965005194E-2</c:v>
                </c:pt>
                <c:pt idx="171">
                  <c:v>6.0663171824476857E-2</c:v>
                </c:pt>
                <c:pt idx="172">
                  <c:v>6.0667227635143747E-2</c:v>
                </c:pt>
                <c:pt idx="173">
                  <c:v>6.0671137857822632E-2</c:v>
                </c:pt>
                <c:pt idx="174">
                  <c:v>6.0674907718561724E-2</c:v>
                </c:pt>
                <c:pt idx="175">
                  <c:v>6.0678542255814302E-2</c:v>
                </c:pt>
                <c:pt idx="176">
                  <c:v>6.0682046327172522E-2</c:v>
                </c:pt>
                <c:pt idx="177">
                  <c:v>6.0685424615859698E-2</c:v>
                </c:pt>
                <c:pt idx="178">
                  <c:v>6.0688681636989449E-2</c:v>
                </c:pt>
                <c:pt idx="179">
                  <c:v>6.0691821743600209E-2</c:v>
                </c:pt>
                <c:pt idx="180">
                  <c:v>6.069484913247309E-2</c:v>
                </c:pt>
                <c:pt idx="181">
                  <c:v>6.0697767849740916E-2</c:v>
                </c:pt>
                <c:pt idx="182">
                  <c:v>6.0700581796295922E-2</c:v>
                </c:pt>
                <c:pt idx="183">
                  <c:v>6.0703294733003323E-2</c:v>
                </c:pt>
                <c:pt idx="184">
                  <c:v>6.0705910285727777E-2</c:v>
                </c:pt>
                <c:pt idx="185">
                  <c:v>6.0708431950179324E-2</c:v>
                </c:pt>
                <c:pt idx="186">
                  <c:v>6.0710863096585493E-2</c:v>
                </c:pt>
                <c:pt idx="187">
                  <c:v>6.0713206974195619E-2</c:v>
                </c:pt>
                <c:pt idx="188">
                  <c:v>6.0715466715623508E-2</c:v>
                </c:pt>
                <c:pt idx="189">
                  <c:v>6.071764534103416E-2</c:v>
                </c:pt>
                <c:pt idx="190">
                  <c:v>6.0719745762180304E-2</c:v>
                </c:pt>
                <c:pt idx="191">
                  <c:v>6.0721770786293941E-2</c:v>
                </c:pt>
                <c:pt idx="192">
                  <c:v>6.0723723119838265E-2</c:v>
                </c:pt>
                <c:pt idx="193">
                  <c:v>6.0725605372124861E-2</c:v>
                </c:pt>
                <c:pt idx="194">
                  <c:v>6.0727420058801045E-2</c:v>
                </c:pt>
                <c:pt idx="195">
                  <c:v>6.072916960521213E-2</c:v>
                </c:pt>
                <c:pt idx="196">
                  <c:v>6.0730856349642828E-2</c:v>
                </c:pt>
                <c:pt idx="197">
                  <c:v>6.0732482546442458E-2</c:v>
                </c:pt>
                <c:pt idx="198">
                  <c:v>6.073405036903784E-2</c:v>
                </c:pt>
                <c:pt idx="199">
                  <c:v>6.0735561912838194E-2</c:v>
                </c:pt>
                <c:pt idx="200">
                  <c:v>6.073701919803557E-2</c:v>
                </c:pt>
                <c:pt idx="201">
                  <c:v>6.0738424172304933E-2</c:v>
                </c:pt>
                <c:pt idx="202">
                  <c:v>6.0739778713407182E-2</c:v>
                </c:pt>
                <c:pt idx="203">
                  <c:v>6.0741084631698861E-2</c:v>
                </c:pt>
                <c:pt idx="204">
                  <c:v>6.0742343672551671E-2</c:v>
                </c:pt>
                <c:pt idx="205">
                  <c:v>6.0743557518685189E-2</c:v>
                </c:pt>
                <c:pt idx="206">
                  <c:v>6.0744727792415833E-2</c:v>
                </c:pt>
                <c:pt idx="207">
                  <c:v>6.0745856057825114E-2</c:v>
                </c:pt>
                <c:pt idx="208">
                  <c:v>6.0746943822850036E-2</c:v>
                </c:pt>
                <c:pt idx="209">
                  <c:v>6.0747992541298472E-2</c:v>
                </c:pt>
                <c:pt idx="210">
                  <c:v>6.0749003614792185E-2</c:v>
                </c:pt>
                <c:pt idx="211">
                  <c:v>6.0749978394640115E-2</c:v>
                </c:pt>
                <c:pt idx="212">
                  <c:v>6.075091818364442E-2</c:v>
                </c:pt>
                <c:pt idx="213">
                  <c:v>6.0751824237841673E-2</c:v>
                </c:pt>
                <c:pt idx="214">
                  <c:v>6.0752697768181554E-2</c:v>
                </c:pt>
                <c:pt idx="215">
                  <c:v>6.075353994214535E-2</c:v>
                </c:pt>
                <c:pt idx="216">
                  <c:v>6.0754351885306215E-2</c:v>
                </c:pt>
                <c:pt idx="217">
                  <c:v>6.0755134682833591E-2</c:v>
                </c:pt>
                <c:pt idx="218">
                  <c:v>6.075588938094352E-2</c:v>
                </c:pt>
                <c:pt idx="219">
                  <c:v>6.0756616988296902E-2</c:v>
                </c:pt>
                <c:pt idx="220">
                  <c:v>6.0757318477347583E-2</c:v>
                </c:pt>
                <c:pt idx="221">
                  <c:v>6.0757994785642096E-2</c:v>
                </c:pt>
                <c:pt idx="222">
                  <c:v>6.0758646817072624E-2</c:v>
                </c:pt>
                <c:pt idx="223">
                  <c:v>6.0759275443085126E-2</c:v>
                </c:pt>
                <c:pt idx="224">
                  <c:v>6.0759881503843996E-2</c:v>
                </c:pt>
                <c:pt idx="225">
                  <c:v>6.0760465809354972E-2</c:v>
                </c:pt>
                <c:pt idx="226">
                  <c:v>6.0761029140547672E-2</c:v>
                </c:pt>
                <c:pt idx="227">
                  <c:v>6.076157225031939E-2</c:v>
                </c:pt>
                <c:pt idx="228">
                  <c:v>6.0762095864541288E-2</c:v>
                </c:pt>
                <c:pt idx="229">
                  <c:v>6.0762600683028536E-2</c:v>
                </c:pt>
                <c:pt idx="230">
                  <c:v>6.0763087380475651E-2</c:v>
                </c:pt>
                <c:pt idx="231">
                  <c:v>6.0763556607358202E-2</c:v>
                </c:pt>
                <c:pt idx="232">
                  <c:v>6.0764008990802199E-2</c:v>
                </c:pt>
                <c:pt idx="233">
                  <c:v>6.0764445135422243E-2</c:v>
                </c:pt>
                <c:pt idx="234">
                  <c:v>6.0764865624129583E-2</c:v>
                </c:pt>
                <c:pt idx="235">
                  <c:v>6.0765271018911216E-2</c:v>
                </c:pt>
                <c:pt idx="236">
                  <c:v>6.0765661861580965E-2</c:v>
                </c:pt>
                <c:pt idx="237">
                  <c:v>6.0766038674503621E-2</c:v>
                </c:pt>
                <c:pt idx="238">
                  <c:v>6.0766401961293084E-2</c:v>
                </c:pt>
                <c:pt idx="239">
                  <c:v>6.076675220748546E-2</c:v>
                </c:pt>
                <c:pt idx="240">
                  <c:v>6.0767089881187987E-2</c:v>
                </c:pt>
                <c:pt idx="241">
                  <c:v>6.076741543370464E-2</c:v>
                </c:pt>
                <c:pt idx="242">
                  <c:v>6.076772930013933E-2</c:v>
                </c:pt>
                <c:pt idx="243">
                  <c:v>6.0768031899977391E-2</c:v>
                </c:pt>
                <c:pt idx="244">
                  <c:v>6.0768323637646289E-2</c:v>
                </c:pt>
                <c:pt idx="245">
                  <c:v>6.0768604903056064E-2</c:v>
                </c:pt>
                <c:pt idx="246">
                  <c:v>6.076887607212051E-2</c:v>
                </c:pt>
                <c:pt idx="247">
                  <c:v>6.0769137507259534E-2</c:v>
                </c:pt>
                <c:pt idx="248">
                  <c:v>6.07693895578836E-2</c:v>
                </c:pt>
                <c:pt idx="249">
                  <c:v>6.0769632560860661E-2</c:v>
                </c:pt>
                <c:pt idx="250">
                  <c:v>6.0769866840966413E-2</c:v>
                </c:pt>
                <c:pt idx="251">
                  <c:v>6.0770092711318342E-2</c:v>
                </c:pt>
                <c:pt idx="252">
                  <c:v>6.0770310473794248E-2</c:v>
                </c:pt>
                <c:pt idx="253">
                  <c:v>6.0770520419435654E-2</c:v>
                </c:pt>
                <c:pt idx="254">
                  <c:v>6.0770722828836825E-2</c:v>
                </c:pt>
                <c:pt idx="255">
                  <c:v>6.0770917972519774E-2</c:v>
                </c:pt>
                <c:pt idx="256">
                  <c:v>6.0771106111295804E-2</c:v>
                </c:pt>
                <c:pt idx="257">
                  <c:v>6.0771287496614125E-2</c:v>
                </c:pt>
                <c:pt idx="258">
                  <c:v>6.0771462370897845E-2</c:v>
                </c:pt>
                <c:pt idx="259">
                  <c:v>6.0771630967868043E-2</c:v>
                </c:pt>
                <c:pt idx="260">
                  <c:v>6.0771793512856116E-2</c:v>
                </c:pt>
                <c:pt idx="261">
                  <c:v>6.0771950223104922E-2</c:v>
                </c:pt>
                <c:pt idx="262">
                  <c:v>6.0772101308059122E-2</c:v>
                </c:pt>
                <c:pt idx="263">
                  <c:v>6.0772246969645151E-2</c:v>
                </c:pt>
                <c:pt idx="264">
                  <c:v>6.0772387402541039E-2</c:v>
                </c:pt>
                <c:pt idx="265">
                  <c:v>6.0772522794436637E-2</c:v>
                </c:pt>
                <c:pt idx="266">
                  <c:v>6.0772653326284433E-2</c:v>
                </c:pt>
                <c:pt idx="267">
                  <c:v>6.0772779172541452E-2</c:v>
                </c:pt>
                <c:pt idx="268">
                  <c:v>6.0772900501402355E-2</c:v>
                </c:pt>
                <c:pt idx="269">
                  <c:v>6.0773017475024255E-2</c:v>
                </c:pt>
                <c:pt idx="270">
                  <c:v>6.0773130249743491E-2</c:v>
                </c:pt>
                <c:pt idx="271">
                  <c:v>6.0773238976284491E-2</c:v>
                </c:pt>
                <c:pt idx="272">
                  <c:v>6.0773343799961264E-2</c:v>
                </c:pt>
                <c:pt idx="273">
                  <c:v>6.0773444860871606E-2</c:v>
                </c:pt>
                <c:pt idx="274">
                  <c:v>6.0773542294084368E-2</c:v>
                </c:pt>
                <c:pt idx="275">
                  <c:v>6.0773636229819905E-2</c:v>
                </c:pt>
                <c:pt idx="276">
                  <c:v>6.077372679362418E-2</c:v>
                </c:pt>
                <c:pt idx="277">
                  <c:v>6.077381410653656E-2</c:v>
                </c:pt>
                <c:pt idx="278">
                  <c:v>6.0773898285251544E-2</c:v>
                </c:pt>
                <c:pt idx="279">
                  <c:v>6.077397944227475E-2</c:v>
                </c:pt>
                <c:pt idx="280">
                  <c:v>6.0774057686073267E-2</c:v>
                </c:pt>
                <c:pt idx="281">
                  <c:v>6.0774133121220673E-2</c:v>
                </c:pt>
                <c:pt idx="282">
                  <c:v>6.0774205848536704E-2</c:v>
                </c:pt>
                <c:pt idx="283">
                  <c:v>6.0774275965222092E-2</c:v>
                </c:pt>
                <c:pt idx="284">
                  <c:v>6.0774343564988426E-2</c:v>
                </c:pt>
                <c:pt idx="285">
                  <c:v>6.0774408738183398E-2</c:v>
                </c:pt>
                <c:pt idx="286">
                  <c:v>6.0774471571911598E-2</c:v>
                </c:pt>
                <c:pt idx="287">
                  <c:v>6.0774532150150863E-2</c:v>
                </c:pt>
                <c:pt idx="288">
                  <c:v>6.0774590553864569E-2</c:v>
                </c:pt>
                <c:pt idx="289">
                  <c:v>6.0774646861109803E-2</c:v>
                </c:pt>
                <c:pt idx="290">
                  <c:v>6.0774701147141723E-2</c:v>
                </c:pt>
                <c:pt idx="291">
                  <c:v>6.0774753484514096E-2</c:v>
                </c:pt>
                <c:pt idx="292">
                  <c:v>6.0774803943176303E-2</c:v>
                </c:pt>
                <c:pt idx="293">
                  <c:v>6.0774852590566794E-2</c:v>
                </c:pt>
                <c:pt idx="294">
                  <c:v>6.0774899491703269E-2</c:v>
                </c:pt>
                <c:pt idx="295">
                  <c:v>6.0774944709269509E-2</c:v>
                </c:pt>
                <c:pt idx="296">
                  <c:v>6.0774988303699207E-2</c:v>
                </c:pt>
                <c:pt idx="297">
                  <c:v>6.0775030333256722E-2</c:v>
                </c:pt>
                <c:pt idx="298">
                  <c:v>6.0775070854114939E-2</c:v>
                </c:pt>
                <c:pt idx="299">
                  <c:v>6.0775109920430351E-2</c:v>
                </c:pt>
                <c:pt idx="300">
                  <c:v>6.0775147584415441E-2</c:v>
                </c:pt>
                <c:pt idx="301">
                  <c:v>6.0775183896408472E-2</c:v>
                </c:pt>
                <c:pt idx="302">
                  <c:v>6.0775218904940767E-2</c:v>
                </c:pt>
                <c:pt idx="303">
                  <c:v>6.0775252656801525E-2</c:v>
                </c:pt>
                <c:pt idx="304">
                  <c:v>6.0775285197100425E-2</c:v>
                </c:pt>
                <c:pt idx="305">
                  <c:v>6.0775316569327879E-2</c:v>
                </c:pt>
                <c:pt idx="306">
                  <c:v>6.0775346815413148E-2</c:v>
                </c:pt>
                <c:pt idx="307">
                  <c:v>6.0775375975780407E-2</c:v>
                </c:pt>
                <c:pt idx="308">
                  <c:v>6.0775404089402754E-2</c:v>
                </c:pt>
                <c:pt idx="309">
                  <c:v>6.0775431193854285E-2</c:v>
                </c:pt>
                <c:pt idx="310">
                  <c:v>6.0775457325360369E-2</c:v>
                </c:pt>
                <c:pt idx="311">
                  <c:v>6.0775482518845986E-2</c:v>
                </c:pt>
                <c:pt idx="312">
                  <c:v>6.0775506807982466E-2</c:v>
                </c:pt>
                <c:pt idx="313">
                  <c:v>6.0775530225232459E-2</c:v>
                </c:pt>
                <c:pt idx="314">
                  <c:v>6.0775552801893333E-2</c:v>
                </c:pt>
                <c:pt idx="315">
                  <c:v>6.0775574568139007E-2</c:v>
                </c:pt>
                <c:pt idx="316">
                  <c:v>6.0775595553060252E-2</c:v>
                </c:pt>
                <c:pt idx="317">
                  <c:v>6.0775615784703627E-2</c:v>
                </c:pt>
                <c:pt idx="318">
                  <c:v>6.077563529010889E-2</c:v>
                </c:pt>
                <c:pt idx="319">
                  <c:v>6.0775654095345202E-2</c:v>
                </c:pt>
                <c:pt idx="320">
                  <c:v>6.0775672225545932E-2</c:v>
                </c:pt>
                <c:pt idx="321">
                  <c:v>6.0775689704942258E-2</c:v>
                </c:pt>
                <c:pt idx="322">
                  <c:v>6.0775706556895549E-2</c:v>
                </c:pt>
                <c:pt idx="323">
                  <c:v>6.0775722803928595E-2</c:v>
                </c:pt>
                <c:pt idx="324">
                  <c:v>6.0775738467755705E-2</c:v>
                </c:pt>
                <c:pt idx="325">
                  <c:v>6.0775753569311732E-2</c:v>
                </c:pt>
                <c:pt idx="326">
                  <c:v>6.0775768128780043E-2</c:v>
                </c:pt>
                <c:pt idx="327">
                  <c:v>6.0775782165619491E-2</c:v>
                </c:pt>
                <c:pt idx="328">
                  <c:v>6.0775795698590443E-2</c:v>
                </c:pt>
                <c:pt idx="329">
                  <c:v>6.0775808745779841E-2</c:v>
                </c:pt>
                <c:pt idx="330">
                  <c:v>6.0775821324625369E-2</c:v>
                </c:pt>
                <c:pt idx="331">
                  <c:v>6.0775833451938779E-2</c:v>
                </c:pt>
                <c:pt idx="332">
                  <c:v>6.0775845143928323E-2</c:v>
                </c:pt>
                <c:pt idx="333">
                  <c:v>6.0775856416220457E-2</c:v>
                </c:pt>
                <c:pt idx="334">
                  <c:v>6.0775867283880701E-2</c:v>
                </c:pt>
                <c:pt idx="335">
                  <c:v>6.0775877761433783E-2</c:v>
                </c:pt>
                <c:pt idx="336">
                  <c:v>6.077588786288305E-2</c:v>
                </c:pt>
                <c:pt idx="337">
                  <c:v>6.0775897601729176E-2</c:v>
                </c:pt>
                <c:pt idx="338">
                  <c:v>6.0775906990988227E-2</c:v>
                </c:pt>
                <c:pt idx="339">
                  <c:v>6.0775916043209012E-2</c:v>
                </c:pt>
                <c:pt idx="340">
                  <c:v>6.0775924770489938E-2</c:v>
                </c:pt>
                <c:pt idx="341">
                  <c:v>6.0775933184495076E-2</c:v>
                </c:pt>
                <c:pt idx="342">
                  <c:v>6.0775941296469821E-2</c:v>
                </c:pt>
                <c:pt idx="343">
                  <c:v>6.0775949117255895E-2</c:v>
                </c:pt>
                <c:pt idx="344">
                  <c:v>6.0775956657305875E-2</c:v>
                </c:pt>
                <c:pt idx="345">
                  <c:v>6.0775963926697076E-2</c:v>
                </c:pt>
                <c:pt idx="346">
                  <c:v>6.0775970935145127E-2</c:v>
                </c:pt>
                <c:pt idx="347">
                  <c:v>6.0775977692016883E-2</c:v>
                </c:pt>
                <c:pt idx="348">
                  <c:v>6.0775984206342948E-2</c:v>
                </c:pt>
                <c:pt idx="349">
                  <c:v>6.0775990486829787E-2</c:v>
                </c:pt>
                <c:pt idx="350">
                  <c:v>6.0775996541871331E-2</c:v>
                </c:pt>
                <c:pt idx="351">
                  <c:v>6.0776002379560191E-2</c:v>
                </c:pt>
                <c:pt idx="352">
                  <c:v>6.0776008007698501E-2</c:v>
                </c:pt>
                <c:pt idx="353">
                  <c:v>6.0776013433808319E-2</c:v>
                </c:pt>
                <c:pt idx="354">
                  <c:v>6.0776018665141679E-2</c:v>
                </c:pt>
                <c:pt idx="355">
                  <c:v>6.0776023708690306E-2</c:v>
                </c:pt>
                <c:pt idx="356">
                  <c:v>6.0776028571194962E-2</c:v>
                </c:pt>
                <c:pt idx="357">
                  <c:v>6.077603325915442E-2</c:v>
                </c:pt>
                <c:pt idx="358">
                  <c:v>6.0776037778834183E-2</c:v>
                </c:pt>
                <c:pt idx="359">
                  <c:v>6.0776042136274841E-2</c:v>
                </c:pt>
                <c:pt idx="360">
                  <c:v>6.077604633730016E-2</c:v>
                </c:pt>
                <c:pt idx="361">
                  <c:v>6.0776050387524837E-2</c:v>
                </c:pt>
                <c:pt idx="362">
                  <c:v>6.0776054292362054E-2</c:v>
                </c:pt>
                <c:pt idx="363">
                  <c:v>6.0776058057030638E-2</c:v>
                </c:pt>
                <c:pt idx="364">
                  <c:v>6.0776061686562119E-2</c:v>
                </c:pt>
                <c:pt idx="365">
                  <c:v>6.0776065185807387E-2</c:v>
                </c:pt>
                <c:pt idx="366">
                  <c:v>6.077606855944323E-2</c:v>
                </c:pt>
                <c:pt idx="367">
                  <c:v>6.0776071811978534E-2</c:v>
                </c:pt>
                <c:pt idx="368">
                  <c:v>6.0776074947760335E-2</c:v>
                </c:pt>
                <c:pt idx="369">
                  <c:v>6.0776077970979649E-2</c:v>
                </c:pt>
                <c:pt idx="370">
                  <c:v>6.0776080885677021E-2</c:v>
                </c:pt>
                <c:pt idx="371">
                  <c:v>6.0776083695747989E-2</c:v>
                </c:pt>
                <c:pt idx="372">
                  <c:v>6.0776086404948221E-2</c:v>
                </c:pt>
                <c:pt idx="373">
                  <c:v>6.0776089016898599E-2</c:v>
                </c:pt>
                <c:pt idx="374">
                  <c:v>6.0776091535090018E-2</c:v>
                </c:pt>
                <c:pt idx="375">
                  <c:v>6.077609396288805E-2</c:v>
                </c:pt>
                <c:pt idx="376">
                  <c:v>6.0776096303537488E-2</c:v>
                </c:pt>
                <c:pt idx="377">
                  <c:v>6.0776098560166622E-2</c:v>
                </c:pt>
                <c:pt idx="378">
                  <c:v>6.0776100735791455E-2</c:v>
                </c:pt>
                <c:pt idx="379">
                  <c:v>6.0776102833319731E-2</c:v>
                </c:pt>
                <c:pt idx="380">
                  <c:v>6.0776104855554826E-2</c:v>
                </c:pt>
                <c:pt idx="381">
                  <c:v>6.0776106805199459E-2</c:v>
                </c:pt>
                <c:pt idx="382">
                  <c:v>6.0776108684859352E-2</c:v>
                </c:pt>
                <c:pt idx="383">
                  <c:v>6.0776110497046704E-2</c:v>
                </c:pt>
                <c:pt idx="384">
                  <c:v>6.07761122441835E-2</c:v>
                </c:pt>
                <c:pt idx="385">
                  <c:v>6.0776113928604811E-2</c:v>
                </c:pt>
                <c:pt idx="386">
                  <c:v>6.0776115552561884E-2</c:v>
                </c:pt>
                <c:pt idx="387">
                  <c:v>6.0776117118225149E-2</c:v>
                </c:pt>
                <c:pt idx="388">
                  <c:v>6.0776118627687128E-2</c:v>
                </c:pt>
                <c:pt idx="389">
                  <c:v>6.0776120082965242E-2</c:v>
                </c:pt>
                <c:pt idx="390">
                  <c:v>6.0776121486004468E-2</c:v>
                </c:pt>
                <c:pt idx="391">
                  <c:v>6.0776122838679988E-2</c:v>
                </c:pt>
                <c:pt idx="392">
                  <c:v>6.0776124142799662E-2</c:v>
                </c:pt>
                <c:pt idx="393">
                  <c:v>6.0776125400106469E-2</c:v>
                </c:pt>
                <c:pt idx="394">
                  <c:v>6.0776126612280795E-2</c:v>
                </c:pt>
                <c:pt idx="395">
                  <c:v>6.0776127780942733E-2</c:v>
                </c:pt>
                <c:pt idx="396">
                  <c:v>6.0776128907654201E-2</c:v>
                </c:pt>
                <c:pt idx="397">
                  <c:v>6.0776129993921069E-2</c:v>
                </c:pt>
                <c:pt idx="398">
                  <c:v>6.0776131041195135E-2</c:v>
                </c:pt>
                <c:pt idx="399">
                  <c:v>6.0776132050876099E-2</c:v>
                </c:pt>
                <c:pt idx="400">
                  <c:v>6.0776133024313408E-2</c:v>
                </c:pt>
                <c:pt idx="401">
                  <c:v>6.0776133962808059E-2</c:v>
                </c:pt>
                <c:pt idx="402">
                  <c:v>6.0776134867614365E-2</c:v>
                </c:pt>
                <c:pt idx="403">
                  <c:v>6.077613573994161E-2</c:v>
                </c:pt>
                <c:pt idx="404">
                  <c:v>6.0776136580955667E-2</c:v>
                </c:pt>
                <c:pt idx="405">
                  <c:v>6.0776137391780553E-2</c:v>
                </c:pt>
                <c:pt idx="406">
                  <c:v>6.0776138173499951E-2</c:v>
                </c:pt>
                <c:pt idx="407">
                  <c:v>6.0776138927158635E-2</c:v>
                </c:pt>
                <c:pt idx="408">
                  <c:v>6.0776139653763862E-2</c:v>
                </c:pt>
                <c:pt idx="409">
                  <c:v>6.0776140354286773E-2</c:v>
                </c:pt>
                <c:pt idx="410">
                  <c:v>6.0776141029663597E-2</c:v>
                </c:pt>
                <c:pt idx="411">
                  <c:v>6.0776141680797001E-2</c:v>
                </c:pt>
                <c:pt idx="412">
                  <c:v>6.077614230855722E-2</c:v>
                </c:pt>
                <c:pt idx="413">
                  <c:v>6.0776142913783263E-2</c:v>
                </c:pt>
                <c:pt idx="414">
                  <c:v>6.0776143497284017E-2</c:v>
                </c:pt>
                <c:pt idx="415">
                  <c:v>6.0776144059839346E-2</c:v>
                </c:pt>
                <c:pt idx="416">
                  <c:v>6.0776144602201106E-2</c:v>
                </c:pt>
                <c:pt idx="417">
                  <c:v>6.0776145125094168E-2</c:v>
                </c:pt>
                <c:pt idx="418">
                  <c:v>6.0776145629217369E-2</c:v>
                </c:pt>
                <c:pt idx="419">
                  <c:v>6.0776146115244505E-2</c:v>
                </c:pt>
                <c:pt idx="420">
                  <c:v>6.077614658382513E-2</c:v>
                </c:pt>
                <c:pt idx="421">
                  <c:v>6.0776147035585516E-2</c:v>
                </c:pt>
                <c:pt idx="422">
                  <c:v>6.0776147471129444E-2</c:v>
                </c:pt>
                <c:pt idx="423">
                  <c:v>6.0776147891039016E-2</c:v>
                </c:pt>
                <c:pt idx="424">
                  <c:v>6.0776148295875458E-2</c:v>
                </c:pt>
                <c:pt idx="425">
                  <c:v>6.077614868617983E-2</c:v>
                </c:pt>
                <c:pt idx="426">
                  <c:v>6.0776149062473771E-2</c:v>
                </c:pt>
                <c:pt idx="427">
                  <c:v>6.0776149425260217E-2</c:v>
                </c:pt>
                <c:pt idx="428">
                  <c:v>6.0776149775024019E-2</c:v>
                </c:pt>
                <c:pt idx="429">
                  <c:v>6.0776150112232655E-2</c:v>
                </c:pt>
                <c:pt idx="430">
                  <c:v>6.0776150437336793E-2</c:v>
                </c:pt>
                <c:pt idx="431">
                  <c:v>6.0776150750770946E-2</c:v>
                </c:pt>
                <c:pt idx="432">
                  <c:v>6.0776151052954017E-2</c:v>
                </c:pt>
                <c:pt idx="433">
                  <c:v>6.0776151344289882E-2</c:v>
                </c:pt>
                <c:pt idx="434">
                  <c:v>6.0776151625167911E-2</c:v>
                </c:pt>
                <c:pt idx="435">
                  <c:v>6.0776151895963505E-2</c:v>
                </c:pt>
                <c:pt idx="436">
                  <c:v>6.077615215703857E-2</c:v>
                </c:pt>
                <c:pt idx="437">
                  <c:v>6.0776152408742054E-2</c:v>
                </c:pt>
                <c:pt idx="438">
                  <c:v>6.0776152651410349E-2</c:v>
                </c:pt>
                <c:pt idx="439">
                  <c:v>6.0776152885367786E-2</c:v>
                </c:pt>
                <c:pt idx="440">
                  <c:v>6.0776153110927052E-2</c:v>
                </c:pt>
                <c:pt idx="441">
                  <c:v>6.0776153328389607E-2</c:v>
                </c:pt>
                <c:pt idx="442">
                  <c:v>6.0776153538046093E-2</c:v>
                </c:pt>
                <c:pt idx="443">
                  <c:v>6.0776153740176718E-2</c:v>
                </c:pt>
                <c:pt idx="444">
                  <c:v>6.0776153935051633E-2</c:v>
                </c:pt>
                <c:pt idx="445">
                  <c:v>6.0776154122931289E-2</c:v>
                </c:pt>
                <c:pt idx="446">
                  <c:v>6.0776154304066785E-2</c:v>
                </c:pt>
                <c:pt idx="447">
                  <c:v>6.0776154478700224E-2</c:v>
                </c:pt>
                <c:pt idx="448">
                  <c:v>6.0776154647064991E-2</c:v>
                </c:pt>
                <c:pt idx="449">
                  <c:v>6.0776154809386106E-2</c:v>
                </c:pt>
                <c:pt idx="450">
                  <c:v>6.077615496588052E-2</c:v>
                </c:pt>
                <c:pt idx="451">
                  <c:v>6.0776155116757387E-2</c:v>
                </c:pt>
                <c:pt idx="452">
                  <c:v>6.0776155262218357E-2</c:v>
                </c:pt>
                <c:pt idx="453">
                  <c:v>6.0776155402457843E-2</c:v>
                </c:pt>
                <c:pt idx="454">
                  <c:v>6.077615553766326E-2</c:v>
                </c:pt>
                <c:pt idx="455">
                  <c:v>6.0776155668015336E-2</c:v>
                </c:pt>
                <c:pt idx="456">
                  <c:v>6.0776155793688266E-2</c:v>
                </c:pt>
                <c:pt idx="457">
                  <c:v>6.0776155914850021E-2</c:v>
                </c:pt>
                <c:pt idx="458">
                  <c:v>6.0776156031662538E-2</c:v>
                </c:pt>
                <c:pt idx="459">
                  <c:v>6.0776156144281938E-2</c:v>
                </c:pt>
                <c:pt idx="460">
                  <c:v>6.0776156252858732E-2</c:v>
                </c:pt>
                <c:pt idx="461">
                  <c:v>6.0776156357538032E-2</c:v>
                </c:pt>
                <c:pt idx="462">
                  <c:v>6.0776156458459754E-2</c:v>
                </c:pt>
                <c:pt idx="463">
                  <c:v>6.077615655575877E-2</c:v>
                </c:pt>
                <c:pt idx="464">
                  <c:v>6.0776156649565136E-2</c:v>
                </c:pt>
                <c:pt idx="465">
                  <c:v>6.0776156740004209E-2</c:v>
                </c:pt>
                <c:pt idx="466">
                  <c:v>6.0776156827196864E-2</c:v>
                </c:pt>
                <c:pt idx="467">
                  <c:v>6.0776156911259642E-2</c:v>
                </c:pt>
                <c:pt idx="468">
                  <c:v>6.0776156992304889E-2</c:v>
                </c:pt>
                <c:pt idx="469">
                  <c:v>6.0776157070440921E-2</c:v>
                </c:pt>
                <c:pt idx="470">
                  <c:v>6.0776157145772176E-2</c:v>
                </c:pt>
                <c:pt idx="471">
                  <c:v>6.0776157218399324E-2</c:v>
                </c:pt>
                <c:pt idx="472">
                  <c:v>6.0776157288419438E-2</c:v>
                </c:pt>
                <c:pt idx="473">
                  <c:v>6.0776157355926105E-2</c:v>
                </c:pt>
                <c:pt idx="474">
                  <c:v>6.0776157421009537E-2</c:v>
                </c:pt>
                <c:pt idx="475">
                  <c:v>6.0776157483756726E-2</c:v>
                </c:pt>
                <c:pt idx="476">
                  <c:v>6.077615754425153E-2</c:v>
                </c:pt>
                <c:pt idx="477">
                  <c:v>6.0776157602574807E-2</c:v>
                </c:pt>
                <c:pt idx="478">
                  <c:v>6.0776157658804501E-2</c:v>
                </c:pt>
                <c:pt idx="479">
                  <c:v>6.0776157713015762E-2</c:v>
                </c:pt>
                <c:pt idx="480">
                  <c:v>6.0776157765281058E-2</c:v>
                </c:pt>
                <c:pt idx="481">
                  <c:v>6.0776157815670223E-2</c:v>
                </c:pt>
                <c:pt idx="482">
                  <c:v>6.0776157864250613E-2</c:v>
                </c:pt>
                <c:pt idx="483">
                  <c:v>6.0776157911087154E-2</c:v>
                </c:pt>
                <c:pt idx="484">
                  <c:v>6.0776157956242444E-2</c:v>
                </c:pt>
                <c:pt idx="485">
                  <c:v>6.0776157999776828E-2</c:v>
                </c:pt>
                <c:pt idx="486">
                  <c:v>6.0776158041748497E-2</c:v>
                </c:pt>
                <c:pt idx="487">
                  <c:v>6.0776158082213552E-2</c:v>
                </c:pt>
                <c:pt idx="488">
                  <c:v>6.0776158121226061E-2</c:v>
                </c:pt>
                <c:pt idx="489">
                  <c:v>6.0776158158838169E-2</c:v>
                </c:pt>
                <c:pt idx="490">
                  <c:v>6.0776158195100148E-2</c:v>
                </c:pt>
                <c:pt idx="491">
                  <c:v>6.0776158230060467E-2</c:v>
                </c:pt>
                <c:pt idx="492">
                  <c:v>6.0776158263765846E-2</c:v>
                </c:pt>
                <c:pt idx="493">
                  <c:v>6.0776158296261325E-2</c:v>
                </c:pt>
                <c:pt idx="494">
                  <c:v>6.0776158327590347E-2</c:v>
                </c:pt>
                <c:pt idx="495">
                  <c:v>6.0776158357794777E-2</c:v>
                </c:pt>
                <c:pt idx="496">
                  <c:v>6.0776158386914976E-2</c:v>
                </c:pt>
                <c:pt idx="497">
                  <c:v>6.077615841498988E-2</c:v>
                </c:pt>
                <c:pt idx="498">
                  <c:v>6.0776158442056999E-2</c:v>
                </c:pt>
                <c:pt idx="499">
                  <c:v>6.077615846815252E-2</c:v>
                </c:pt>
                <c:pt idx="500">
                  <c:v>6.0776158493311298E-2</c:v>
                </c:pt>
                <c:pt idx="501">
                  <c:v>6.0776158517566986E-2</c:v>
                </c:pt>
                <c:pt idx="502">
                  <c:v>6.0776158540951981E-2</c:v>
                </c:pt>
                <c:pt idx="503">
                  <c:v>6.0776158563497551E-2</c:v>
                </c:pt>
                <c:pt idx="504">
                  <c:v>6.0776158585233817E-2</c:v>
                </c:pt>
                <c:pt idx="505">
                  <c:v>6.0776158606189838E-2</c:v>
                </c:pt>
                <c:pt idx="506">
                  <c:v>6.0776158626393621E-2</c:v>
                </c:pt>
                <c:pt idx="507">
                  <c:v>6.0776158645872158E-2</c:v>
                </c:pt>
                <c:pt idx="508">
                  <c:v>6.0776158664651497E-2</c:v>
                </c:pt>
                <c:pt idx="509">
                  <c:v>6.0776158682756723E-2</c:v>
                </c:pt>
                <c:pt idx="510">
                  <c:v>6.0776158700212052E-2</c:v>
                </c:pt>
                <c:pt idx="511">
                  <c:v>6.0776158717040792E-2</c:v>
                </c:pt>
                <c:pt idx="512">
                  <c:v>6.0776158733265445E-2</c:v>
                </c:pt>
                <c:pt idx="513">
                  <c:v>6.0776158748907703E-2</c:v>
                </c:pt>
                <c:pt idx="514">
                  <c:v>6.077615876398846E-2</c:v>
                </c:pt>
                <c:pt idx="515">
                  <c:v>6.0776158778527871E-2</c:v>
                </c:pt>
                <c:pt idx="516">
                  <c:v>6.077615879254538E-2</c:v>
                </c:pt>
                <c:pt idx="517">
                  <c:v>6.0776158806059716E-2</c:v>
                </c:pt>
                <c:pt idx="518">
                  <c:v>6.0776158819088932E-2</c:v>
                </c:pt>
                <c:pt idx="519">
                  <c:v>6.0776158831650454E-2</c:v>
                </c:pt>
                <c:pt idx="520">
                  <c:v>6.0776158843761065E-2</c:v>
                </c:pt>
                <c:pt idx="521">
                  <c:v>6.0776158855436954E-2</c:v>
                </c:pt>
                <c:pt idx="522">
                  <c:v>6.0776158866693714E-2</c:v>
                </c:pt>
                <c:pt idx="523">
                  <c:v>6.0776158877546407E-2</c:v>
                </c:pt>
                <c:pt idx="524">
                  <c:v>6.0776158888009531E-2</c:v>
                </c:pt>
                <c:pt idx="525">
                  <c:v>6.0776158898097066E-2</c:v>
                </c:pt>
                <c:pt idx="526">
                  <c:v>6.0776158907822501E-2</c:v>
                </c:pt>
                <c:pt idx="527">
                  <c:v>6.0776158917198828E-2</c:v>
                </c:pt>
                <c:pt idx="528">
                  <c:v>6.0776158926238583E-2</c:v>
                </c:pt>
                <c:pt idx="529">
                  <c:v>6.077615893495384E-2</c:v>
                </c:pt>
                <c:pt idx="530">
                  <c:v>6.0776158943356258E-2</c:v>
                </c:pt>
                <c:pt idx="531">
                  <c:v>6.0776158951457063E-2</c:v>
                </c:pt>
                <c:pt idx="532">
                  <c:v>6.0776158959267079E-2</c:v>
                </c:pt>
                <c:pt idx="533">
                  <c:v>6.0776158966796744E-2</c:v>
                </c:pt>
                <c:pt idx="534">
                  <c:v>6.0776158974056124E-2</c:v>
                </c:pt>
                <c:pt idx="535">
                  <c:v>6.0776158981054915E-2</c:v>
                </c:pt>
                <c:pt idx="536">
                  <c:v>6.0776158987802482E-2</c:v>
                </c:pt>
                <c:pt idx="537">
                  <c:v>6.0776158994307834E-2</c:v>
                </c:pt>
                <c:pt idx="538">
                  <c:v>6.0776159000579671E-2</c:v>
                </c:pt>
                <c:pt idx="539">
                  <c:v>6.0776159006626376E-2</c:v>
                </c:pt>
                <c:pt idx="540">
                  <c:v>6.0776159012456026E-2</c:v>
                </c:pt>
                <c:pt idx="541">
                  <c:v>6.0776159018076412E-2</c:v>
                </c:pt>
                <c:pt idx="542">
                  <c:v>6.0776159023495049E-2</c:v>
                </c:pt>
                <c:pt idx="543">
                  <c:v>6.0776159028719176E-2</c:v>
                </c:pt>
                <c:pt idx="544">
                  <c:v>6.0776159033755779E-2</c:v>
                </c:pt>
                <c:pt idx="545">
                  <c:v>6.0776159038611589E-2</c:v>
                </c:pt>
                <c:pt idx="546">
                  <c:v>6.0776159043293095E-2</c:v>
                </c:pt>
                <c:pt idx="547">
                  <c:v>6.077615904780654E-2</c:v>
                </c:pt>
                <c:pt idx="548">
                  <c:v>6.0776159052157983E-2</c:v>
                </c:pt>
                <c:pt idx="549">
                  <c:v>6.0776159056353217E-2</c:v>
                </c:pt>
                <c:pt idx="550">
                  <c:v>6.0776159060397864E-2</c:v>
                </c:pt>
                <c:pt idx="551">
                  <c:v>6.0776159064297328E-2</c:v>
                </c:pt>
                <c:pt idx="552">
                  <c:v>6.0776159068056806E-2</c:v>
                </c:pt>
                <c:pt idx="553">
                  <c:v>6.0776159071681345E-2</c:v>
                </c:pt>
                <c:pt idx="554">
                  <c:v>6.0776159075175765E-2</c:v>
                </c:pt>
                <c:pt idx="555">
                  <c:v>6.0776159078544757E-2</c:v>
                </c:pt>
                <c:pt idx="556">
                  <c:v>6.0776159081792812E-2</c:v>
                </c:pt>
                <c:pt idx="557">
                  <c:v>6.0776159084924279E-2</c:v>
                </c:pt>
                <c:pt idx="558">
                  <c:v>6.0776159087943329E-2</c:v>
                </c:pt>
                <c:pt idx="559">
                  <c:v>6.0776159090854015E-2</c:v>
                </c:pt>
                <c:pt idx="560">
                  <c:v>6.0776159093660215E-2</c:v>
                </c:pt>
                <c:pt idx="561">
                  <c:v>6.0776159096365683E-2</c:v>
                </c:pt>
                <c:pt idx="562">
                  <c:v>6.0776159098974034E-2</c:v>
                </c:pt>
                <c:pt idx="563">
                  <c:v>6.0776159101488758E-2</c:v>
                </c:pt>
                <c:pt idx="564">
                  <c:v>6.0776159103913215E-2</c:v>
                </c:pt>
                <c:pt idx="565">
                  <c:v>6.0776159106250643E-2</c:v>
                </c:pt>
                <c:pt idx="566">
                  <c:v>6.0776159108504167E-2</c:v>
                </c:pt>
                <c:pt idx="567">
                  <c:v>6.077615911067679E-2</c:v>
                </c:pt>
                <c:pt idx="568">
                  <c:v>6.0776159112771427E-2</c:v>
                </c:pt>
                <c:pt idx="569">
                  <c:v>6.0776159114790881E-2</c:v>
                </c:pt>
                <c:pt idx="570">
                  <c:v>6.0776159116737838E-2</c:v>
                </c:pt>
                <c:pt idx="571">
                  <c:v>6.0776159118614906E-2</c:v>
                </c:pt>
                <c:pt idx="572">
                  <c:v>6.0776159120424604E-2</c:v>
                </c:pt>
                <c:pt idx="573">
                  <c:v>6.0776159122169333E-2</c:v>
                </c:pt>
                <c:pt idx="574">
                  <c:v>6.0776159123851432E-2</c:v>
                </c:pt>
                <c:pt idx="575">
                  <c:v>6.0776159125473156E-2</c:v>
                </c:pt>
                <c:pt idx="576">
                  <c:v>6.0776159127036662E-2</c:v>
                </c:pt>
                <c:pt idx="577">
                  <c:v>6.0776159128544047E-2</c:v>
                </c:pt>
                <c:pt idx="578">
                  <c:v>6.0776159129997315E-2</c:v>
                </c:pt>
                <c:pt idx="579">
                  <c:v>6.0776159131398423E-2</c:v>
                </c:pt>
                <c:pt idx="580">
                  <c:v>6.0776159132749238E-2</c:v>
                </c:pt>
                <c:pt idx="581">
                  <c:v>6.0776159134051565E-2</c:v>
                </c:pt>
                <c:pt idx="582">
                  <c:v>6.0776159135307137E-2</c:v>
                </c:pt>
                <c:pt idx="583">
                  <c:v>6.0776159136517641E-2</c:v>
                </c:pt>
                <c:pt idx="584">
                  <c:v>6.0776159137684693E-2</c:v>
                </c:pt>
                <c:pt idx="585">
                  <c:v>6.0776159138809856E-2</c:v>
                </c:pt>
                <c:pt idx="586">
                  <c:v>6.077615913989462E-2</c:v>
                </c:pt>
                <c:pt idx="587">
                  <c:v>6.077615914094045E-2</c:v>
                </c:pt>
                <c:pt idx="588">
                  <c:v>6.0776159141948748E-2</c:v>
                </c:pt>
                <c:pt idx="589">
                  <c:v>6.0776159142920838E-2</c:v>
                </c:pt>
                <c:pt idx="590">
                  <c:v>6.077615914385804E-2</c:v>
                </c:pt>
                <c:pt idx="591">
                  <c:v>6.0776159144761609E-2</c:v>
                </c:pt>
                <c:pt idx="592">
                  <c:v>6.0776159145632731E-2</c:v>
                </c:pt>
                <c:pt idx="593">
                  <c:v>6.0776159146472587E-2</c:v>
                </c:pt>
                <c:pt idx="594">
                  <c:v>6.0776159147282294E-2</c:v>
                </c:pt>
                <c:pt idx="595">
                  <c:v>6.0776159148062933E-2</c:v>
                </c:pt>
                <c:pt idx="596">
                  <c:v>6.077615914881556E-2</c:v>
                </c:pt>
                <c:pt idx="597">
                  <c:v>6.0776159149541167E-2</c:v>
                </c:pt>
                <c:pt idx="598">
                  <c:v>6.0776159150240719E-2</c:v>
                </c:pt>
                <c:pt idx="599">
                  <c:v>6.0776159150915166E-2</c:v>
                </c:pt>
                <c:pt idx="600">
                  <c:v>6.0776159151565402E-2</c:v>
                </c:pt>
                <c:pt idx="601">
                  <c:v>6.0776159152192304E-2</c:v>
                </c:pt>
                <c:pt idx="602">
                  <c:v>6.0776159152796688E-2</c:v>
                </c:pt>
                <c:pt idx="603">
                  <c:v>6.0776159153379389E-2</c:v>
                </c:pt>
                <c:pt idx="604">
                  <c:v>6.0776159153941169E-2</c:v>
                </c:pt>
                <c:pt idx="605">
                  <c:v>6.0776159154482784E-2</c:v>
                </c:pt>
                <c:pt idx="606">
                  <c:v>6.0776159155004963E-2</c:v>
                </c:pt>
                <c:pt idx="607">
                  <c:v>6.0776159155508387E-2</c:v>
                </c:pt>
                <c:pt idx="608">
                  <c:v>6.0776159155993749E-2</c:v>
                </c:pt>
                <c:pt idx="609">
                  <c:v>6.077615915646168E-2</c:v>
                </c:pt>
                <c:pt idx="610">
                  <c:v>6.0776159156912819E-2</c:v>
                </c:pt>
                <c:pt idx="611">
                  <c:v>6.0776159157347763E-2</c:v>
                </c:pt>
                <c:pt idx="612">
                  <c:v>6.0776159157767094E-2</c:v>
                </c:pt>
                <c:pt idx="613">
                  <c:v>6.0776159158171368E-2</c:v>
                </c:pt>
                <c:pt idx="614">
                  <c:v>6.077615915856114E-2</c:v>
                </c:pt>
                <c:pt idx="615">
                  <c:v>6.0776159158936915E-2</c:v>
                </c:pt>
                <c:pt idx="616">
                  <c:v>6.0776159159299202E-2</c:v>
                </c:pt>
                <c:pt idx="617">
                  <c:v>6.0776159159648485E-2</c:v>
                </c:pt>
                <c:pt idx="618">
                  <c:v>6.077615915998523E-2</c:v>
                </c:pt>
                <c:pt idx="619">
                  <c:v>6.0776159160309887E-2</c:v>
                </c:pt>
                <c:pt idx="620">
                  <c:v>6.0776159160622886E-2</c:v>
                </c:pt>
                <c:pt idx="621">
                  <c:v>6.0776159160924652E-2</c:v>
                </c:pt>
                <c:pt idx="622">
                  <c:v>6.0776159161215593E-2</c:v>
                </c:pt>
                <c:pt idx="623">
                  <c:v>6.0776159161496077E-2</c:v>
                </c:pt>
                <c:pt idx="624">
                  <c:v>6.0776159161766506E-2</c:v>
                </c:pt>
                <c:pt idx="625">
                  <c:v>6.0776159162027214E-2</c:v>
                </c:pt>
                <c:pt idx="626">
                  <c:v>6.0776159162278576E-2</c:v>
                </c:pt>
                <c:pt idx="627">
                  <c:v>6.077615916252091E-2</c:v>
                </c:pt>
                <c:pt idx="628">
                  <c:v>6.0776159162754542E-2</c:v>
                </c:pt>
                <c:pt idx="629">
                  <c:v>6.0776159162979793E-2</c:v>
                </c:pt>
                <c:pt idx="630">
                  <c:v>6.0776159163196959E-2</c:v>
                </c:pt>
                <c:pt idx="631">
                  <c:v>6.0776159163406326E-2</c:v>
                </c:pt>
                <c:pt idx="632">
                  <c:v>6.0776159163608179E-2</c:v>
                </c:pt>
                <c:pt idx="633">
                  <c:v>6.077615916380278E-2</c:v>
                </c:pt>
                <c:pt idx="634">
                  <c:v>6.0776159163990401E-2</c:v>
                </c:pt>
                <c:pt idx="635">
                  <c:v>6.0776159164171291E-2</c:v>
                </c:pt>
                <c:pt idx="636">
                  <c:v>6.0776159164345679E-2</c:v>
                </c:pt>
                <c:pt idx="637">
                  <c:v>6.0776159164513816E-2</c:v>
                </c:pt>
                <c:pt idx="638">
                  <c:v>6.0776159164675908E-2</c:v>
                </c:pt>
                <c:pt idx="639">
                  <c:v>6.0776159164832186E-2</c:v>
                </c:pt>
                <c:pt idx="640">
                  <c:v>6.0776159164982857E-2</c:v>
                </c:pt>
                <c:pt idx="641">
                  <c:v>6.0776159165128123E-2</c:v>
                </c:pt>
                <c:pt idx="642">
                  <c:v>6.0776159165268163E-2</c:v>
                </c:pt>
                <c:pt idx="643">
                  <c:v>6.077615916540318E-2</c:v>
                </c:pt>
                <c:pt idx="644">
                  <c:v>6.0776159165533354E-2</c:v>
                </c:pt>
                <c:pt idx="645">
                  <c:v>6.0776159165658858E-2</c:v>
                </c:pt>
                <c:pt idx="646">
                  <c:v>6.0776159165779858E-2</c:v>
                </c:pt>
                <c:pt idx="647">
                  <c:v>6.0776159165896508E-2</c:v>
                </c:pt>
                <c:pt idx="648">
                  <c:v>6.0776159166008967E-2</c:v>
                </c:pt>
                <c:pt idx="649">
                  <c:v>6.0776159166117394E-2</c:v>
                </c:pt>
                <c:pt idx="650">
                  <c:v>6.0776159166221935E-2</c:v>
                </c:pt>
                <c:pt idx="651">
                  <c:v>6.0776159166322716E-2</c:v>
                </c:pt>
                <c:pt idx="652">
                  <c:v>6.0776159166419874E-2</c:v>
                </c:pt>
                <c:pt idx="653">
                  <c:v>6.0776159166513556E-2</c:v>
                </c:pt>
                <c:pt idx="654">
                  <c:v>6.0776159166603866E-2</c:v>
                </c:pt>
                <c:pt idx="655">
                  <c:v>6.0776159166690942E-2</c:v>
                </c:pt>
                <c:pt idx="656">
                  <c:v>6.0776159166774889E-2</c:v>
                </c:pt>
                <c:pt idx="657">
                  <c:v>6.0776159166855824E-2</c:v>
                </c:pt>
                <c:pt idx="658">
                  <c:v>6.0776159166933852E-2</c:v>
                </c:pt>
                <c:pt idx="659">
                  <c:v>6.0776159167009076E-2</c:v>
                </c:pt>
                <c:pt idx="660">
                  <c:v>6.0776159167081609E-2</c:v>
                </c:pt>
                <c:pt idx="661">
                  <c:v>6.0776159167151532E-2</c:v>
                </c:pt>
                <c:pt idx="662">
                  <c:v>6.0776159167218943E-2</c:v>
                </c:pt>
                <c:pt idx="663">
                  <c:v>6.0776159167283933E-2</c:v>
                </c:pt>
                <c:pt idx="664">
                  <c:v>6.0776159167346598E-2</c:v>
                </c:pt>
                <c:pt idx="665">
                  <c:v>6.0776159167407008E-2</c:v>
                </c:pt>
                <c:pt idx="666">
                  <c:v>6.0776159167465253E-2</c:v>
                </c:pt>
                <c:pt idx="667">
                  <c:v>6.077615916752141E-2</c:v>
                </c:pt>
                <c:pt idx="668">
                  <c:v>6.077615916757554E-2</c:v>
                </c:pt>
                <c:pt idx="669">
                  <c:v>6.0776159167627734E-2</c:v>
                </c:pt>
                <c:pt idx="670">
                  <c:v>6.0776159167678055E-2</c:v>
                </c:pt>
                <c:pt idx="671">
                  <c:v>6.0776159167726565E-2</c:v>
                </c:pt>
                <c:pt idx="672">
                  <c:v>6.077615916777334E-2</c:v>
                </c:pt>
                <c:pt idx="673">
                  <c:v>6.0776159167818436E-2</c:v>
                </c:pt>
                <c:pt idx="674">
                  <c:v>6.0776159167861908E-2</c:v>
                </c:pt>
                <c:pt idx="675">
                  <c:v>6.0776159167903826E-2</c:v>
                </c:pt>
                <c:pt idx="676">
                  <c:v>6.0776159167944231E-2</c:v>
                </c:pt>
                <c:pt idx="677">
                  <c:v>6.0776159167983186E-2</c:v>
                </c:pt>
                <c:pt idx="678">
                  <c:v>6.0776159168020753E-2</c:v>
                </c:pt>
                <c:pt idx="679">
                  <c:v>6.0776159168056967E-2</c:v>
                </c:pt>
                <c:pt idx="680">
                  <c:v>6.0776159168091877E-2</c:v>
                </c:pt>
                <c:pt idx="681">
                  <c:v>6.0776159168125531E-2</c:v>
                </c:pt>
                <c:pt idx="682">
                  <c:v>6.0776159168157984E-2</c:v>
                </c:pt>
                <c:pt idx="683">
                  <c:v>6.0776159168189271E-2</c:v>
                </c:pt>
                <c:pt idx="684">
                  <c:v>6.0776159168219428E-2</c:v>
                </c:pt>
                <c:pt idx="685">
                  <c:v>6.0776159168248516E-2</c:v>
                </c:pt>
                <c:pt idx="686">
                  <c:v>6.0776159168276549E-2</c:v>
                </c:pt>
                <c:pt idx="687">
                  <c:v>6.0776159168303583E-2</c:v>
                </c:pt>
                <c:pt idx="688">
                  <c:v>6.0776159168329638E-2</c:v>
                </c:pt>
                <c:pt idx="689">
                  <c:v>6.0776159168354764E-2</c:v>
                </c:pt>
                <c:pt idx="690">
                  <c:v>6.0776159168378981E-2</c:v>
                </c:pt>
                <c:pt idx="691">
                  <c:v>6.0776159168402337E-2</c:v>
                </c:pt>
                <c:pt idx="692">
                  <c:v>6.0776159168424854E-2</c:v>
                </c:pt>
                <c:pt idx="693">
                  <c:v>6.0776159168446559E-2</c:v>
                </c:pt>
                <c:pt idx="694">
                  <c:v>6.0776159168467486E-2</c:v>
                </c:pt>
                <c:pt idx="695">
                  <c:v>6.0776159168487665E-2</c:v>
                </c:pt>
                <c:pt idx="696">
                  <c:v>6.0776159168507114E-2</c:v>
                </c:pt>
                <c:pt idx="697">
                  <c:v>6.077615916852587E-2</c:v>
                </c:pt>
                <c:pt idx="698">
                  <c:v>6.0776159168543946E-2</c:v>
                </c:pt>
                <c:pt idx="699">
                  <c:v>6.0776159168561383E-2</c:v>
                </c:pt>
                <c:pt idx="700">
                  <c:v>6.0776159168578182E-2</c:v>
                </c:pt>
                <c:pt idx="701">
                  <c:v>6.0776159168594385E-2</c:v>
                </c:pt>
                <c:pt idx="702">
                  <c:v>6.0776159168610011E-2</c:v>
                </c:pt>
                <c:pt idx="703">
                  <c:v>6.0776159168625062E-2</c:v>
                </c:pt>
                <c:pt idx="704">
                  <c:v>6.0776159168639585E-2</c:v>
                </c:pt>
                <c:pt idx="705">
                  <c:v>6.0776159168653587E-2</c:v>
                </c:pt>
                <c:pt idx="706">
                  <c:v>6.0776159168667084E-2</c:v>
                </c:pt>
                <c:pt idx="707">
                  <c:v>6.0776159168680087E-2</c:v>
                </c:pt>
                <c:pt idx="708">
                  <c:v>6.0776159168692633E-2</c:v>
                </c:pt>
                <c:pt idx="709">
                  <c:v>6.0776159168704734E-2</c:v>
                </c:pt>
                <c:pt idx="710">
                  <c:v>6.0776159168716391E-2</c:v>
                </c:pt>
                <c:pt idx="711">
                  <c:v>6.0776159168727632E-2</c:v>
                </c:pt>
                <c:pt idx="712">
                  <c:v>6.0776159168738471E-2</c:v>
                </c:pt>
                <c:pt idx="713">
                  <c:v>6.0776159168748914E-2</c:v>
                </c:pt>
                <c:pt idx="714">
                  <c:v>6.0776159168758989E-2</c:v>
                </c:pt>
                <c:pt idx="715">
                  <c:v>6.0776159168768704E-2</c:v>
                </c:pt>
                <c:pt idx="716">
                  <c:v>6.0776159168778064E-2</c:v>
                </c:pt>
                <c:pt idx="717">
                  <c:v>6.0776159168787092E-2</c:v>
                </c:pt>
                <c:pt idx="718">
                  <c:v>6.07761591687958E-2</c:v>
                </c:pt>
                <c:pt idx="719">
                  <c:v>6.0776159168804189E-2</c:v>
                </c:pt>
                <c:pt idx="720">
                  <c:v>6.077615916881228E-2</c:v>
                </c:pt>
                <c:pt idx="721">
                  <c:v>6.0776159168820072E-2</c:v>
                </c:pt>
                <c:pt idx="722">
                  <c:v>6.0776159168827601E-2</c:v>
                </c:pt>
                <c:pt idx="723">
                  <c:v>6.0776159168834845E-2</c:v>
                </c:pt>
                <c:pt idx="724">
                  <c:v>6.0776159168841833E-2</c:v>
                </c:pt>
                <c:pt idx="725">
                  <c:v>6.0776159168848577E-2</c:v>
                </c:pt>
                <c:pt idx="726">
                  <c:v>6.0776159168855065E-2</c:v>
                </c:pt>
                <c:pt idx="727">
                  <c:v>6.0776159168861338E-2</c:v>
                </c:pt>
                <c:pt idx="728">
                  <c:v>6.0776159168867375E-2</c:v>
                </c:pt>
                <c:pt idx="729">
                  <c:v>6.0776159168873189E-2</c:v>
                </c:pt>
                <c:pt idx="730">
                  <c:v>6.0776159168878803E-2</c:v>
                </c:pt>
                <c:pt idx="731">
                  <c:v>6.0776159168884215E-2</c:v>
                </c:pt>
                <c:pt idx="732">
                  <c:v>6.0776159168889433E-2</c:v>
                </c:pt>
                <c:pt idx="733">
                  <c:v>6.0776159168894464E-2</c:v>
                </c:pt>
                <c:pt idx="734">
                  <c:v>6.0776159168899307E-2</c:v>
                </c:pt>
                <c:pt idx="735">
                  <c:v>6.0776159168903984E-2</c:v>
                </c:pt>
                <c:pt idx="736">
                  <c:v>6.0776159168908495E-2</c:v>
                </c:pt>
                <c:pt idx="737">
                  <c:v>6.0776159168912838E-2</c:v>
                </c:pt>
                <c:pt idx="738">
                  <c:v>6.0776159168917029E-2</c:v>
                </c:pt>
                <c:pt idx="739">
                  <c:v>6.0776159168921068E-2</c:v>
                </c:pt>
                <c:pt idx="740">
                  <c:v>6.0776159168924968E-2</c:v>
                </c:pt>
                <c:pt idx="741">
                  <c:v>6.0776159168928715E-2</c:v>
                </c:pt>
                <c:pt idx="742">
                  <c:v>6.0776159168932337E-2</c:v>
                </c:pt>
                <c:pt idx="743">
                  <c:v>6.0776159168935827E-2</c:v>
                </c:pt>
                <c:pt idx="744">
                  <c:v>6.0776159168939185E-2</c:v>
                </c:pt>
                <c:pt idx="745">
                  <c:v>6.0776159168942433E-2</c:v>
                </c:pt>
                <c:pt idx="746">
                  <c:v>6.0776159168945562E-2</c:v>
                </c:pt>
                <c:pt idx="747">
                  <c:v>6.0776159168948574E-2</c:v>
                </c:pt>
                <c:pt idx="748">
                  <c:v>6.0776159168951481E-2</c:v>
                </c:pt>
                <c:pt idx="749">
                  <c:v>6.0776159168954284E-2</c:v>
                </c:pt>
                <c:pt idx="750">
                  <c:v>6.077615916895699E-2</c:v>
                </c:pt>
                <c:pt idx="751">
                  <c:v>6.0776159168959593E-2</c:v>
                </c:pt>
                <c:pt idx="752">
                  <c:v>6.0776159168962104E-2</c:v>
                </c:pt>
                <c:pt idx="753">
                  <c:v>6.0776159168964526E-2</c:v>
                </c:pt>
                <c:pt idx="754">
                  <c:v>6.0776159168966858E-2</c:v>
                </c:pt>
                <c:pt idx="755">
                  <c:v>6.0776159168969106E-2</c:v>
                </c:pt>
                <c:pt idx="756">
                  <c:v>6.0776159168971278E-2</c:v>
                </c:pt>
                <c:pt idx="757">
                  <c:v>6.0776159168973373E-2</c:v>
                </c:pt>
                <c:pt idx="758">
                  <c:v>6.0776159168975386E-2</c:v>
                </c:pt>
                <c:pt idx="759">
                  <c:v>6.0776159168977328E-2</c:v>
                </c:pt>
                <c:pt idx="760">
                  <c:v>6.0776159168979209E-2</c:v>
                </c:pt>
                <c:pt idx="761">
                  <c:v>6.0776159168981013E-2</c:v>
                </c:pt>
                <c:pt idx="762">
                  <c:v>6.0776159168982755E-2</c:v>
                </c:pt>
                <c:pt idx="763">
                  <c:v>6.0776159168984434E-2</c:v>
                </c:pt>
                <c:pt idx="764">
                  <c:v>6.0776159168986058E-2</c:v>
                </c:pt>
                <c:pt idx="765">
                  <c:v>6.0776159168987612E-2</c:v>
                </c:pt>
                <c:pt idx="766">
                  <c:v>6.0776159168989118E-2</c:v>
                </c:pt>
                <c:pt idx="767">
                  <c:v>6.0776159168990568E-2</c:v>
                </c:pt>
                <c:pt idx="768">
                  <c:v>6.0776159168991976E-2</c:v>
                </c:pt>
                <c:pt idx="769">
                  <c:v>6.0776159168993323E-2</c:v>
                </c:pt>
                <c:pt idx="770">
                  <c:v>6.077615916899462E-2</c:v>
                </c:pt>
                <c:pt idx="771">
                  <c:v>6.0776159168995876E-2</c:v>
                </c:pt>
                <c:pt idx="772">
                  <c:v>6.0776159168997083E-2</c:v>
                </c:pt>
                <c:pt idx="773">
                  <c:v>6.0776159168998249E-2</c:v>
                </c:pt>
                <c:pt idx="774">
                  <c:v>6.0776159168999373E-2</c:v>
                </c:pt>
                <c:pt idx="775">
                  <c:v>6.0776159169000456E-2</c:v>
                </c:pt>
                <c:pt idx="776">
                  <c:v>6.0776159169001504E-2</c:v>
                </c:pt>
                <c:pt idx="777">
                  <c:v>6.077615916900251E-2</c:v>
                </c:pt>
                <c:pt idx="778">
                  <c:v>6.0776159169003481E-2</c:v>
                </c:pt>
                <c:pt idx="779">
                  <c:v>6.0776159169004418E-2</c:v>
                </c:pt>
                <c:pt idx="780">
                  <c:v>6.0776159169005313E-2</c:v>
                </c:pt>
                <c:pt idx="781">
                  <c:v>6.0776159169006187E-2</c:v>
                </c:pt>
                <c:pt idx="782">
                  <c:v>6.0776159169007027E-2</c:v>
                </c:pt>
                <c:pt idx="783">
                  <c:v>6.0776159169007832E-2</c:v>
                </c:pt>
                <c:pt idx="784">
                  <c:v>6.0776159169008616E-2</c:v>
                </c:pt>
                <c:pt idx="785">
                  <c:v>6.0776159169009365E-2</c:v>
                </c:pt>
                <c:pt idx="786">
                  <c:v>6.0776159169010094E-2</c:v>
                </c:pt>
                <c:pt idx="787">
                  <c:v>6.0776159169010788E-2</c:v>
                </c:pt>
                <c:pt idx="788">
                  <c:v>6.0776159169011461E-2</c:v>
                </c:pt>
                <c:pt idx="789">
                  <c:v>6.0776159169012106E-2</c:v>
                </c:pt>
                <c:pt idx="790">
                  <c:v>6.0776159169012738E-2</c:v>
                </c:pt>
                <c:pt idx="791">
                  <c:v>6.0776159169013341E-2</c:v>
                </c:pt>
                <c:pt idx="792">
                  <c:v>6.0776159169013924E-2</c:v>
                </c:pt>
                <c:pt idx="793">
                  <c:v>6.0776159169014486E-2</c:v>
                </c:pt>
                <c:pt idx="794">
                  <c:v>6.077615916901502E-2</c:v>
                </c:pt>
                <c:pt idx="795">
                  <c:v>6.0776159169015541E-2</c:v>
                </c:pt>
                <c:pt idx="796">
                  <c:v>6.0776159169016047E-2</c:v>
                </c:pt>
                <c:pt idx="797">
                  <c:v>6.0776159169016533E-2</c:v>
                </c:pt>
                <c:pt idx="798">
                  <c:v>6.0776159169016998E-2</c:v>
                </c:pt>
                <c:pt idx="799">
                  <c:v>6.0776159169017449E-2</c:v>
                </c:pt>
                <c:pt idx="800">
                  <c:v>6.0776159169017886E-2</c:v>
                </c:pt>
                <c:pt idx="801">
                  <c:v>6.0776159169018303E-2</c:v>
                </c:pt>
                <c:pt idx="802">
                  <c:v>6.0776159169018705E-2</c:v>
                </c:pt>
                <c:pt idx="803">
                  <c:v>6.0776159169019101E-2</c:v>
                </c:pt>
                <c:pt idx="804">
                  <c:v>6.0776159169019468E-2</c:v>
                </c:pt>
                <c:pt idx="805">
                  <c:v>6.0776159169019836E-2</c:v>
                </c:pt>
                <c:pt idx="806">
                  <c:v>6.0776159169020183E-2</c:v>
                </c:pt>
                <c:pt idx="807">
                  <c:v>6.0776159169020516E-2</c:v>
                </c:pt>
                <c:pt idx="808">
                  <c:v>6.0776159169020849E-2</c:v>
                </c:pt>
                <c:pt idx="809">
                  <c:v>6.0776159169021154E-2</c:v>
                </c:pt>
                <c:pt idx="810">
                  <c:v>6.0776159169021453E-2</c:v>
                </c:pt>
                <c:pt idx="811">
                  <c:v>6.0776159169021751E-2</c:v>
                </c:pt>
                <c:pt idx="812">
                  <c:v>6.0776159169022029E-2</c:v>
                </c:pt>
                <c:pt idx="813">
                  <c:v>6.0776159169022299E-2</c:v>
                </c:pt>
                <c:pt idx="814">
                  <c:v>6.0776159169022563E-2</c:v>
                </c:pt>
                <c:pt idx="815">
                  <c:v>6.0776159169022813E-2</c:v>
                </c:pt>
                <c:pt idx="816">
                  <c:v>6.0776159169023056E-2</c:v>
                </c:pt>
                <c:pt idx="817">
                  <c:v>6.0776159169023285E-2</c:v>
                </c:pt>
                <c:pt idx="818">
                  <c:v>6.0776159169023514E-2</c:v>
                </c:pt>
                <c:pt idx="819">
                  <c:v>6.0776159169023729E-2</c:v>
                </c:pt>
                <c:pt idx="820">
                  <c:v>6.0776159169023937E-2</c:v>
                </c:pt>
                <c:pt idx="821">
                  <c:v>6.0776159169024138E-2</c:v>
                </c:pt>
                <c:pt idx="822">
                  <c:v>6.0776159169024326E-2</c:v>
                </c:pt>
                <c:pt idx="823">
                  <c:v>6.077615916902452E-2</c:v>
                </c:pt>
                <c:pt idx="824">
                  <c:v>6.07761591690247E-2</c:v>
                </c:pt>
                <c:pt idx="825">
                  <c:v>6.0776159169024874E-2</c:v>
                </c:pt>
                <c:pt idx="826">
                  <c:v>6.077615916902504E-2</c:v>
                </c:pt>
                <c:pt idx="827">
                  <c:v>6.0776159169025207E-2</c:v>
                </c:pt>
                <c:pt idx="828">
                  <c:v>6.0776159169025359E-2</c:v>
                </c:pt>
                <c:pt idx="829">
                  <c:v>6.0776159169025512E-2</c:v>
                </c:pt>
                <c:pt idx="830">
                  <c:v>6.0776159169025658E-2</c:v>
                </c:pt>
                <c:pt idx="831">
                  <c:v>6.077615916902579E-2</c:v>
                </c:pt>
                <c:pt idx="832">
                  <c:v>6.0776159169025928E-2</c:v>
                </c:pt>
                <c:pt idx="833">
                  <c:v>6.077615916902606E-2</c:v>
                </c:pt>
                <c:pt idx="834">
                  <c:v>6.0776159169026185E-2</c:v>
                </c:pt>
                <c:pt idx="835">
                  <c:v>6.0776159169026303E-2</c:v>
                </c:pt>
                <c:pt idx="836">
                  <c:v>6.0776159169026421E-2</c:v>
                </c:pt>
                <c:pt idx="837">
                  <c:v>6.0776159169026532E-2</c:v>
                </c:pt>
                <c:pt idx="838">
                  <c:v>6.0776159169026643E-2</c:v>
                </c:pt>
                <c:pt idx="839">
                  <c:v>6.077615916902674E-2</c:v>
                </c:pt>
                <c:pt idx="840">
                  <c:v>6.0776159169026844E-2</c:v>
                </c:pt>
                <c:pt idx="841">
                  <c:v>6.0776159169026948E-2</c:v>
                </c:pt>
                <c:pt idx="842">
                  <c:v>6.0776159169027039E-2</c:v>
                </c:pt>
                <c:pt idx="843">
                  <c:v>6.0776159169027129E-2</c:v>
                </c:pt>
                <c:pt idx="844">
                  <c:v>6.0776159169027219E-2</c:v>
                </c:pt>
                <c:pt idx="845">
                  <c:v>6.0776159169027295E-2</c:v>
                </c:pt>
                <c:pt idx="846">
                  <c:v>6.0776159169027379E-2</c:v>
                </c:pt>
                <c:pt idx="847">
                  <c:v>6.0776159169027462E-2</c:v>
                </c:pt>
                <c:pt idx="848">
                  <c:v>6.0776159169027531E-2</c:v>
                </c:pt>
                <c:pt idx="849">
                  <c:v>6.0776159169027608E-2</c:v>
                </c:pt>
                <c:pt idx="850">
                  <c:v>6.0776159169027677E-2</c:v>
                </c:pt>
                <c:pt idx="851">
                  <c:v>6.0776159169027739E-2</c:v>
                </c:pt>
                <c:pt idx="852">
                  <c:v>6.0776159169027809E-2</c:v>
                </c:pt>
                <c:pt idx="853">
                  <c:v>6.0776159169027871E-2</c:v>
                </c:pt>
                <c:pt idx="854">
                  <c:v>6.0776159169027934E-2</c:v>
                </c:pt>
                <c:pt idx="855">
                  <c:v>6.0776159169027982E-2</c:v>
                </c:pt>
                <c:pt idx="856">
                  <c:v>6.0776159169028045E-2</c:v>
                </c:pt>
                <c:pt idx="857">
                  <c:v>6.07761591690281E-2</c:v>
                </c:pt>
                <c:pt idx="858">
                  <c:v>6.0776159169028156E-2</c:v>
                </c:pt>
                <c:pt idx="859">
                  <c:v>6.0776159169028204E-2</c:v>
                </c:pt>
                <c:pt idx="860">
                  <c:v>6.0776159169028246E-2</c:v>
                </c:pt>
                <c:pt idx="861">
                  <c:v>6.0776159169028295E-2</c:v>
                </c:pt>
                <c:pt idx="862">
                  <c:v>6.0776159169028343E-2</c:v>
                </c:pt>
                <c:pt idx="863">
                  <c:v>6.0776159169028385E-2</c:v>
                </c:pt>
                <c:pt idx="864">
                  <c:v>6.0776159169028426E-2</c:v>
                </c:pt>
                <c:pt idx="865">
                  <c:v>6.0776159169028461E-2</c:v>
                </c:pt>
                <c:pt idx="866">
                  <c:v>6.0776159169028503E-2</c:v>
                </c:pt>
                <c:pt idx="867">
                  <c:v>6.0776159169028544E-2</c:v>
                </c:pt>
                <c:pt idx="868">
                  <c:v>6.0776159169028579E-2</c:v>
                </c:pt>
                <c:pt idx="869">
                  <c:v>6.0776159169028614E-2</c:v>
                </c:pt>
                <c:pt idx="870">
                  <c:v>6.0776159169028648E-2</c:v>
                </c:pt>
                <c:pt idx="871">
                  <c:v>6.0776159169028683E-2</c:v>
                </c:pt>
                <c:pt idx="872">
                  <c:v>6.0776159169028711E-2</c:v>
                </c:pt>
                <c:pt idx="873">
                  <c:v>6.0776159169028739E-2</c:v>
                </c:pt>
                <c:pt idx="874">
                  <c:v>6.0776159169028766E-2</c:v>
                </c:pt>
                <c:pt idx="875">
                  <c:v>6.0776159169028801E-2</c:v>
                </c:pt>
                <c:pt idx="876">
                  <c:v>6.0776159169028829E-2</c:v>
                </c:pt>
                <c:pt idx="877">
                  <c:v>6.077615916902885E-2</c:v>
                </c:pt>
                <c:pt idx="878">
                  <c:v>6.0776159169028877E-2</c:v>
                </c:pt>
                <c:pt idx="879">
                  <c:v>6.0776159169028905E-2</c:v>
                </c:pt>
                <c:pt idx="880">
                  <c:v>6.0776159169028926E-2</c:v>
                </c:pt>
                <c:pt idx="881">
                  <c:v>6.0776159169028947E-2</c:v>
                </c:pt>
                <c:pt idx="882">
                  <c:v>6.0776159169028968E-2</c:v>
                </c:pt>
                <c:pt idx="883">
                  <c:v>6.0776159169028988E-2</c:v>
                </c:pt>
                <c:pt idx="884">
                  <c:v>6.0776159169029009E-2</c:v>
                </c:pt>
                <c:pt idx="885">
                  <c:v>6.077615916902903E-2</c:v>
                </c:pt>
                <c:pt idx="886">
                  <c:v>6.0776159169029044E-2</c:v>
                </c:pt>
                <c:pt idx="887">
                  <c:v>6.0776159169029065E-2</c:v>
                </c:pt>
                <c:pt idx="888">
                  <c:v>6.0776159169029086E-2</c:v>
                </c:pt>
                <c:pt idx="889">
                  <c:v>6.0776159169029099E-2</c:v>
                </c:pt>
                <c:pt idx="890">
                  <c:v>6.077615916902912E-2</c:v>
                </c:pt>
                <c:pt idx="891">
                  <c:v>6.0776159169029134E-2</c:v>
                </c:pt>
                <c:pt idx="892">
                  <c:v>6.0776159169029148E-2</c:v>
                </c:pt>
                <c:pt idx="893">
                  <c:v>6.0776159169029162E-2</c:v>
                </c:pt>
                <c:pt idx="894">
                  <c:v>6.0776159169029176E-2</c:v>
                </c:pt>
                <c:pt idx="895">
                  <c:v>6.0776159169029183E-2</c:v>
                </c:pt>
                <c:pt idx="896">
                  <c:v>6.0776159169029197E-2</c:v>
                </c:pt>
                <c:pt idx="897">
                  <c:v>6.0776159169029211E-2</c:v>
                </c:pt>
                <c:pt idx="898">
                  <c:v>6.0776159169029224E-2</c:v>
                </c:pt>
                <c:pt idx="899">
                  <c:v>6.0776159169029238E-2</c:v>
                </c:pt>
                <c:pt idx="900">
                  <c:v>6.0776159169029245E-2</c:v>
                </c:pt>
                <c:pt idx="901">
                  <c:v>6.0776159169029259E-2</c:v>
                </c:pt>
                <c:pt idx="902">
                  <c:v>6.0776159169029266E-2</c:v>
                </c:pt>
                <c:pt idx="903">
                  <c:v>6.077615916902928E-2</c:v>
                </c:pt>
                <c:pt idx="904">
                  <c:v>6.0776159169029287E-2</c:v>
                </c:pt>
                <c:pt idx="905">
                  <c:v>6.0776159169029301E-2</c:v>
                </c:pt>
                <c:pt idx="906">
                  <c:v>6.0776159169029308E-2</c:v>
                </c:pt>
                <c:pt idx="907">
                  <c:v>6.0776159169029315E-2</c:v>
                </c:pt>
                <c:pt idx="908">
                  <c:v>6.0776159169029328E-2</c:v>
                </c:pt>
                <c:pt idx="909">
                  <c:v>6.0776159169029335E-2</c:v>
                </c:pt>
                <c:pt idx="910">
                  <c:v>6.0776159169029342E-2</c:v>
                </c:pt>
                <c:pt idx="911">
                  <c:v>6.0776159169029349E-2</c:v>
                </c:pt>
                <c:pt idx="912">
                  <c:v>6.0776159169029356E-2</c:v>
                </c:pt>
                <c:pt idx="913">
                  <c:v>6.0776159169029363E-2</c:v>
                </c:pt>
                <c:pt idx="914">
                  <c:v>6.077615916902937E-2</c:v>
                </c:pt>
                <c:pt idx="915">
                  <c:v>6.0776159169029377E-2</c:v>
                </c:pt>
                <c:pt idx="916">
                  <c:v>6.0776159169029384E-2</c:v>
                </c:pt>
                <c:pt idx="917">
                  <c:v>6.0776159169029391E-2</c:v>
                </c:pt>
                <c:pt idx="918">
                  <c:v>6.0776159169029398E-2</c:v>
                </c:pt>
                <c:pt idx="919">
                  <c:v>6.0776159169029405E-2</c:v>
                </c:pt>
                <c:pt idx="920">
                  <c:v>6.0776159169029405E-2</c:v>
                </c:pt>
                <c:pt idx="921">
                  <c:v>6.0776159169029412E-2</c:v>
                </c:pt>
                <c:pt idx="922">
                  <c:v>6.0776159169029419E-2</c:v>
                </c:pt>
                <c:pt idx="923">
                  <c:v>6.0776159169029426E-2</c:v>
                </c:pt>
                <c:pt idx="924">
                  <c:v>6.0776159169029426E-2</c:v>
                </c:pt>
                <c:pt idx="925">
                  <c:v>6.0776159169029426E-2</c:v>
                </c:pt>
                <c:pt idx="926">
                  <c:v>6.0776159169029433E-2</c:v>
                </c:pt>
                <c:pt idx="927">
                  <c:v>6.0776159169029433E-2</c:v>
                </c:pt>
                <c:pt idx="928">
                  <c:v>6.0776159169029439E-2</c:v>
                </c:pt>
                <c:pt idx="929">
                  <c:v>6.0776159169029446E-2</c:v>
                </c:pt>
                <c:pt idx="930">
                  <c:v>6.0776159169029446E-2</c:v>
                </c:pt>
                <c:pt idx="931">
                  <c:v>6.0776159169029453E-2</c:v>
                </c:pt>
                <c:pt idx="932">
                  <c:v>6.0776159169029453E-2</c:v>
                </c:pt>
                <c:pt idx="933">
                  <c:v>6.077615916902946E-2</c:v>
                </c:pt>
                <c:pt idx="934">
                  <c:v>6.077615916902946E-2</c:v>
                </c:pt>
                <c:pt idx="935">
                  <c:v>6.0776159169029467E-2</c:v>
                </c:pt>
                <c:pt idx="936">
                  <c:v>6.0776159169029467E-2</c:v>
                </c:pt>
                <c:pt idx="937">
                  <c:v>6.0776159169029467E-2</c:v>
                </c:pt>
                <c:pt idx="938">
                  <c:v>6.0776159169029474E-2</c:v>
                </c:pt>
                <c:pt idx="939">
                  <c:v>6.0776159169029474E-2</c:v>
                </c:pt>
                <c:pt idx="940">
                  <c:v>6.0776159169029481E-2</c:v>
                </c:pt>
                <c:pt idx="941">
                  <c:v>6.0776159169029481E-2</c:v>
                </c:pt>
                <c:pt idx="942">
                  <c:v>6.0776159169029481E-2</c:v>
                </c:pt>
                <c:pt idx="943">
                  <c:v>6.0776159169029488E-2</c:v>
                </c:pt>
                <c:pt idx="944">
                  <c:v>6.0776159169029488E-2</c:v>
                </c:pt>
                <c:pt idx="945">
                  <c:v>6.0776159169029488E-2</c:v>
                </c:pt>
                <c:pt idx="946">
                  <c:v>6.0776159169029495E-2</c:v>
                </c:pt>
                <c:pt idx="947">
                  <c:v>6.0776159169029495E-2</c:v>
                </c:pt>
                <c:pt idx="948">
                  <c:v>6.0776159169029495E-2</c:v>
                </c:pt>
                <c:pt idx="949">
                  <c:v>6.0776159169029502E-2</c:v>
                </c:pt>
                <c:pt idx="950">
                  <c:v>6.0776159169029502E-2</c:v>
                </c:pt>
                <c:pt idx="951">
                  <c:v>6.0776159169029502E-2</c:v>
                </c:pt>
                <c:pt idx="952">
                  <c:v>6.0776159169029502E-2</c:v>
                </c:pt>
                <c:pt idx="953">
                  <c:v>6.0776159169029509E-2</c:v>
                </c:pt>
                <c:pt idx="954">
                  <c:v>6.0776159169029509E-2</c:v>
                </c:pt>
                <c:pt idx="955">
                  <c:v>6.0776159169029509E-2</c:v>
                </c:pt>
                <c:pt idx="956">
                  <c:v>6.0776159169029509E-2</c:v>
                </c:pt>
                <c:pt idx="957">
                  <c:v>6.0776159169029509E-2</c:v>
                </c:pt>
                <c:pt idx="958">
                  <c:v>6.0776159169029516E-2</c:v>
                </c:pt>
                <c:pt idx="959">
                  <c:v>6.0776159169029516E-2</c:v>
                </c:pt>
                <c:pt idx="960">
                  <c:v>6.0776159169029516E-2</c:v>
                </c:pt>
                <c:pt idx="961">
                  <c:v>6.0776159169029516E-2</c:v>
                </c:pt>
                <c:pt idx="962">
                  <c:v>6.0776159169029516E-2</c:v>
                </c:pt>
                <c:pt idx="963">
                  <c:v>6.0776159169029523E-2</c:v>
                </c:pt>
                <c:pt idx="964">
                  <c:v>6.0776159169029523E-2</c:v>
                </c:pt>
                <c:pt idx="965">
                  <c:v>6.0776159169029523E-2</c:v>
                </c:pt>
                <c:pt idx="966">
                  <c:v>6.0776159169029523E-2</c:v>
                </c:pt>
                <c:pt idx="967">
                  <c:v>6.0776159169029523E-2</c:v>
                </c:pt>
                <c:pt idx="968">
                  <c:v>6.0776159169029523E-2</c:v>
                </c:pt>
                <c:pt idx="969">
                  <c:v>6.0776159169029523E-2</c:v>
                </c:pt>
                <c:pt idx="970">
                  <c:v>6.077615916902953E-2</c:v>
                </c:pt>
                <c:pt idx="971">
                  <c:v>6.077615916902953E-2</c:v>
                </c:pt>
                <c:pt idx="972">
                  <c:v>6.077615916902953E-2</c:v>
                </c:pt>
                <c:pt idx="973">
                  <c:v>6.077615916902953E-2</c:v>
                </c:pt>
                <c:pt idx="974">
                  <c:v>6.077615916902953E-2</c:v>
                </c:pt>
                <c:pt idx="975">
                  <c:v>6.077615916902953E-2</c:v>
                </c:pt>
                <c:pt idx="976">
                  <c:v>6.077615916902953E-2</c:v>
                </c:pt>
                <c:pt idx="977">
                  <c:v>6.077615916902953E-2</c:v>
                </c:pt>
                <c:pt idx="978">
                  <c:v>6.077615916902953E-2</c:v>
                </c:pt>
                <c:pt idx="979">
                  <c:v>6.0776159169029537E-2</c:v>
                </c:pt>
                <c:pt idx="980">
                  <c:v>6.0776159169029537E-2</c:v>
                </c:pt>
                <c:pt idx="981">
                  <c:v>6.0776159169029537E-2</c:v>
                </c:pt>
                <c:pt idx="982">
                  <c:v>6.0776159169029537E-2</c:v>
                </c:pt>
                <c:pt idx="983">
                  <c:v>6.0776159169029537E-2</c:v>
                </c:pt>
                <c:pt idx="984">
                  <c:v>6.0776159169029537E-2</c:v>
                </c:pt>
                <c:pt idx="985">
                  <c:v>6.0776159169029537E-2</c:v>
                </c:pt>
                <c:pt idx="986">
                  <c:v>6.0776159169029537E-2</c:v>
                </c:pt>
                <c:pt idx="987">
                  <c:v>6.0776159169029537E-2</c:v>
                </c:pt>
                <c:pt idx="988">
                  <c:v>6.0776159169029537E-2</c:v>
                </c:pt>
                <c:pt idx="989">
                  <c:v>6.0776159169029537E-2</c:v>
                </c:pt>
                <c:pt idx="990">
                  <c:v>6.0776159169029537E-2</c:v>
                </c:pt>
                <c:pt idx="991">
                  <c:v>6.0776159169029537E-2</c:v>
                </c:pt>
                <c:pt idx="992">
                  <c:v>6.0776159169029537E-2</c:v>
                </c:pt>
                <c:pt idx="993">
                  <c:v>6.0776159169029544E-2</c:v>
                </c:pt>
                <c:pt idx="994">
                  <c:v>6.0776159169029544E-2</c:v>
                </c:pt>
                <c:pt idx="995">
                  <c:v>6.0776159169029544E-2</c:v>
                </c:pt>
                <c:pt idx="996">
                  <c:v>6.0776159169029544E-2</c:v>
                </c:pt>
                <c:pt idx="997">
                  <c:v>6.0776159169029544E-2</c:v>
                </c:pt>
                <c:pt idx="998">
                  <c:v>6.0776159169029544E-2</c:v>
                </c:pt>
              </c:numCache>
            </c:numRef>
          </c:yVal>
          <c:smooth val="0"/>
        </c:ser>
        <c:ser>
          <c:idx val="1"/>
          <c:order val="1"/>
          <c:tx>
            <c:v>Processing Inventory</c:v>
          </c:tx>
          <c:spPr>
            <a:ln w="635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'tritium breeding'!$AT$5:$AT$1003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8.8000000000000106E-2</c:v>
                </c:pt>
                <c:pt idx="88">
                  <c:v>8.9000000000000107E-2</c:v>
                </c:pt>
                <c:pt idx="89">
                  <c:v>9.0000000000000094E-2</c:v>
                </c:pt>
                <c:pt idx="90">
                  <c:v>9.1000000000000095E-2</c:v>
                </c:pt>
                <c:pt idx="91">
                  <c:v>9.2000000000000096E-2</c:v>
                </c:pt>
                <c:pt idx="92">
                  <c:v>9.3000000000000096E-2</c:v>
                </c:pt>
                <c:pt idx="93">
                  <c:v>9.4000000000000097E-2</c:v>
                </c:pt>
                <c:pt idx="94">
                  <c:v>9.5000000000000098E-2</c:v>
                </c:pt>
                <c:pt idx="95">
                  <c:v>9.6000000000000099E-2</c:v>
                </c:pt>
                <c:pt idx="96">
                  <c:v>9.70000000000001E-2</c:v>
                </c:pt>
                <c:pt idx="97">
                  <c:v>9.8000000000000101E-2</c:v>
                </c:pt>
                <c:pt idx="98">
                  <c:v>9.9000000000000102E-2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0.59400000000000097</c:v>
                </c:pt>
                <c:pt idx="594">
                  <c:v>0.59500000000000097</c:v>
                </c:pt>
                <c:pt idx="595">
                  <c:v>0.59600000000000097</c:v>
                </c:pt>
                <c:pt idx="596">
                  <c:v>0.59700000000000097</c:v>
                </c:pt>
                <c:pt idx="597">
                  <c:v>0.59800000000000098</c:v>
                </c:pt>
                <c:pt idx="598">
                  <c:v>0.59900000000000098</c:v>
                </c:pt>
                <c:pt idx="599">
                  <c:v>0.60000000000000098</c:v>
                </c:pt>
                <c:pt idx="600">
                  <c:v>0.60100000000000098</c:v>
                </c:pt>
                <c:pt idx="601">
                  <c:v>0.60200000000000098</c:v>
                </c:pt>
                <c:pt idx="602">
                  <c:v>0.60300000000000098</c:v>
                </c:pt>
                <c:pt idx="603">
                  <c:v>0.60400000000000098</c:v>
                </c:pt>
                <c:pt idx="604">
                  <c:v>0.60500000000000098</c:v>
                </c:pt>
                <c:pt idx="605">
                  <c:v>0.60600000000000098</c:v>
                </c:pt>
                <c:pt idx="606">
                  <c:v>0.60700000000000098</c:v>
                </c:pt>
                <c:pt idx="607">
                  <c:v>0.60800000000000098</c:v>
                </c:pt>
                <c:pt idx="608">
                  <c:v>0.60900000000000098</c:v>
                </c:pt>
                <c:pt idx="609">
                  <c:v>0.61000000000000099</c:v>
                </c:pt>
                <c:pt idx="610">
                  <c:v>0.61100000000000099</c:v>
                </c:pt>
                <c:pt idx="611">
                  <c:v>0.61200000000000099</c:v>
                </c:pt>
                <c:pt idx="612">
                  <c:v>0.61300000000000099</c:v>
                </c:pt>
                <c:pt idx="613">
                  <c:v>0.61400000000000099</c:v>
                </c:pt>
                <c:pt idx="614">
                  <c:v>0.61500000000000099</c:v>
                </c:pt>
                <c:pt idx="615">
                  <c:v>0.61600000000000099</c:v>
                </c:pt>
                <c:pt idx="616">
                  <c:v>0.61700000000000099</c:v>
                </c:pt>
                <c:pt idx="617">
                  <c:v>0.61800000000000099</c:v>
                </c:pt>
                <c:pt idx="618">
                  <c:v>0.61900000000000099</c:v>
                </c:pt>
                <c:pt idx="619">
                  <c:v>0.62000000000000099</c:v>
                </c:pt>
                <c:pt idx="620">
                  <c:v>0.621000000000001</c:v>
                </c:pt>
                <c:pt idx="621">
                  <c:v>0.622000000000001</c:v>
                </c:pt>
                <c:pt idx="622">
                  <c:v>0.623000000000001</c:v>
                </c:pt>
                <c:pt idx="623">
                  <c:v>0.624000000000001</c:v>
                </c:pt>
                <c:pt idx="624">
                  <c:v>0.625000000000001</c:v>
                </c:pt>
                <c:pt idx="625">
                  <c:v>0.626000000000001</c:v>
                </c:pt>
                <c:pt idx="626">
                  <c:v>0.627000000000001</c:v>
                </c:pt>
                <c:pt idx="627">
                  <c:v>0.628000000000001</c:v>
                </c:pt>
                <c:pt idx="628">
                  <c:v>0.629000000000001</c:v>
                </c:pt>
                <c:pt idx="629">
                  <c:v>0.630000000000001</c:v>
                </c:pt>
                <c:pt idx="630">
                  <c:v>0.631000000000001</c:v>
                </c:pt>
                <c:pt idx="631">
                  <c:v>0.63200000000000101</c:v>
                </c:pt>
                <c:pt idx="632">
                  <c:v>0.63300000000000101</c:v>
                </c:pt>
                <c:pt idx="633">
                  <c:v>0.63400000000000101</c:v>
                </c:pt>
                <c:pt idx="634">
                  <c:v>0.63500000000000101</c:v>
                </c:pt>
                <c:pt idx="635">
                  <c:v>0.63600000000000101</c:v>
                </c:pt>
                <c:pt idx="636">
                  <c:v>0.63700000000000101</c:v>
                </c:pt>
                <c:pt idx="637">
                  <c:v>0.63800000000000101</c:v>
                </c:pt>
                <c:pt idx="638">
                  <c:v>0.63900000000000101</c:v>
                </c:pt>
                <c:pt idx="639">
                  <c:v>0.64000000000000101</c:v>
                </c:pt>
                <c:pt idx="640">
                  <c:v>0.64100000000000101</c:v>
                </c:pt>
                <c:pt idx="641">
                  <c:v>0.64200000000000101</c:v>
                </c:pt>
                <c:pt idx="642">
                  <c:v>0.64300000000000102</c:v>
                </c:pt>
                <c:pt idx="643">
                  <c:v>0.64400000000000102</c:v>
                </c:pt>
                <c:pt idx="644">
                  <c:v>0.64500000000000102</c:v>
                </c:pt>
                <c:pt idx="645">
                  <c:v>0.64600000000000102</c:v>
                </c:pt>
                <c:pt idx="646">
                  <c:v>0.64700000000000102</c:v>
                </c:pt>
                <c:pt idx="647">
                  <c:v>0.64800000000000102</c:v>
                </c:pt>
                <c:pt idx="648">
                  <c:v>0.64900000000000102</c:v>
                </c:pt>
                <c:pt idx="649">
                  <c:v>0.65000000000000102</c:v>
                </c:pt>
                <c:pt idx="650">
                  <c:v>0.65100000000000102</c:v>
                </c:pt>
                <c:pt idx="651">
                  <c:v>0.65200000000000102</c:v>
                </c:pt>
                <c:pt idx="652">
                  <c:v>0.65300000000000102</c:v>
                </c:pt>
                <c:pt idx="653">
                  <c:v>0.65400000000000102</c:v>
                </c:pt>
                <c:pt idx="654">
                  <c:v>0.65500000000000103</c:v>
                </c:pt>
                <c:pt idx="655">
                  <c:v>0.65600000000000103</c:v>
                </c:pt>
                <c:pt idx="656">
                  <c:v>0.65700000000000103</c:v>
                </c:pt>
                <c:pt idx="657">
                  <c:v>0.65800000000000103</c:v>
                </c:pt>
                <c:pt idx="658">
                  <c:v>0.65900000000000103</c:v>
                </c:pt>
                <c:pt idx="659">
                  <c:v>0.66000000000000103</c:v>
                </c:pt>
                <c:pt idx="660">
                  <c:v>0.66100000000000103</c:v>
                </c:pt>
                <c:pt idx="661">
                  <c:v>0.66200000000000103</c:v>
                </c:pt>
                <c:pt idx="662">
                  <c:v>0.66300000000000103</c:v>
                </c:pt>
                <c:pt idx="663">
                  <c:v>0.66400000000000103</c:v>
                </c:pt>
                <c:pt idx="664">
                  <c:v>0.66500000000000103</c:v>
                </c:pt>
                <c:pt idx="665">
                  <c:v>0.66600000000000104</c:v>
                </c:pt>
                <c:pt idx="666">
                  <c:v>0.66700000000000104</c:v>
                </c:pt>
                <c:pt idx="667">
                  <c:v>0.66800000000000104</c:v>
                </c:pt>
                <c:pt idx="668">
                  <c:v>0.66900000000000104</c:v>
                </c:pt>
                <c:pt idx="669">
                  <c:v>0.67000000000000104</c:v>
                </c:pt>
                <c:pt idx="670">
                  <c:v>0.67100000000000104</c:v>
                </c:pt>
                <c:pt idx="671">
                  <c:v>0.67200000000000104</c:v>
                </c:pt>
                <c:pt idx="672">
                  <c:v>0.67300000000000104</c:v>
                </c:pt>
                <c:pt idx="673">
                  <c:v>0.67400000000000104</c:v>
                </c:pt>
                <c:pt idx="674">
                  <c:v>0.67500000000000104</c:v>
                </c:pt>
                <c:pt idx="675">
                  <c:v>0.67600000000000104</c:v>
                </c:pt>
                <c:pt idx="676">
                  <c:v>0.67700000000000105</c:v>
                </c:pt>
                <c:pt idx="677">
                  <c:v>0.67800000000000105</c:v>
                </c:pt>
                <c:pt idx="678">
                  <c:v>0.67900000000000105</c:v>
                </c:pt>
                <c:pt idx="679">
                  <c:v>0.68000000000000105</c:v>
                </c:pt>
                <c:pt idx="680">
                  <c:v>0.68100000000000105</c:v>
                </c:pt>
                <c:pt idx="681">
                  <c:v>0.68200000000000105</c:v>
                </c:pt>
                <c:pt idx="682">
                  <c:v>0.68300000000000105</c:v>
                </c:pt>
                <c:pt idx="683">
                  <c:v>0.68400000000000105</c:v>
                </c:pt>
                <c:pt idx="684">
                  <c:v>0.68500000000000105</c:v>
                </c:pt>
                <c:pt idx="685">
                  <c:v>0.68600000000000105</c:v>
                </c:pt>
                <c:pt idx="686">
                  <c:v>0.68700000000000105</c:v>
                </c:pt>
                <c:pt idx="687">
                  <c:v>0.68800000000000106</c:v>
                </c:pt>
                <c:pt idx="688">
                  <c:v>0.68900000000000095</c:v>
                </c:pt>
                <c:pt idx="689">
                  <c:v>0.69000000000000095</c:v>
                </c:pt>
                <c:pt idx="690">
                  <c:v>0.69100000000000095</c:v>
                </c:pt>
                <c:pt idx="691">
                  <c:v>0.69200000000000095</c:v>
                </c:pt>
                <c:pt idx="692">
                  <c:v>0.69300000000000095</c:v>
                </c:pt>
                <c:pt idx="693">
                  <c:v>0.69400000000000095</c:v>
                </c:pt>
                <c:pt idx="694">
                  <c:v>0.69500000000000095</c:v>
                </c:pt>
                <c:pt idx="695">
                  <c:v>0.69600000000000095</c:v>
                </c:pt>
                <c:pt idx="696">
                  <c:v>0.69700000000000095</c:v>
                </c:pt>
                <c:pt idx="697">
                  <c:v>0.69800000000000095</c:v>
                </c:pt>
                <c:pt idx="698">
                  <c:v>0.69900000000000095</c:v>
                </c:pt>
                <c:pt idx="699">
                  <c:v>0.70000000000000095</c:v>
                </c:pt>
                <c:pt idx="700">
                  <c:v>0.70100000000000096</c:v>
                </c:pt>
                <c:pt idx="701">
                  <c:v>0.70200000000000096</c:v>
                </c:pt>
                <c:pt idx="702">
                  <c:v>0.70300000000000096</c:v>
                </c:pt>
                <c:pt idx="703">
                  <c:v>0.70400000000000096</c:v>
                </c:pt>
                <c:pt idx="704">
                  <c:v>0.70500000000000096</c:v>
                </c:pt>
                <c:pt idx="705">
                  <c:v>0.70600000000000096</c:v>
                </c:pt>
                <c:pt idx="706">
                  <c:v>0.70700000000000096</c:v>
                </c:pt>
                <c:pt idx="707">
                  <c:v>0.70800000000000096</c:v>
                </c:pt>
                <c:pt idx="708">
                  <c:v>0.70900000000000096</c:v>
                </c:pt>
                <c:pt idx="709">
                  <c:v>0.71000000000000096</c:v>
                </c:pt>
                <c:pt idx="710">
                  <c:v>0.71100000000000096</c:v>
                </c:pt>
                <c:pt idx="711">
                  <c:v>0.71200000000000097</c:v>
                </c:pt>
                <c:pt idx="712">
                  <c:v>0.71300000000000097</c:v>
                </c:pt>
                <c:pt idx="713">
                  <c:v>0.71400000000000097</c:v>
                </c:pt>
                <c:pt idx="714">
                  <c:v>0.71500000000000097</c:v>
                </c:pt>
                <c:pt idx="715">
                  <c:v>0.71600000000000097</c:v>
                </c:pt>
                <c:pt idx="716">
                  <c:v>0.71700000000000097</c:v>
                </c:pt>
                <c:pt idx="717">
                  <c:v>0.71800000000000097</c:v>
                </c:pt>
                <c:pt idx="718">
                  <c:v>0.71900000000000097</c:v>
                </c:pt>
                <c:pt idx="719">
                  <c:v>0.72000000000000097</c:v>
                </c:pt>
                <c:pt idx="720">
                  <c:v>0.72100000000000097</c:v>
                </c:pt>
                <c:pt idx="721">
                  <c:v>0.72200000000000097</c:v>
                </c:pt>
                <c:pt idx="722">
                  <c:v>0.72300000000000098</c:v>
                </c:pt>
                <c:pt idx="723">
                  <c:v>0.72400000000000098</c:v>
                </c:pt>
                <c:pt idx="724">
                  <c:v>0.72500000000000098</c:v>
                </c:pt>
                <c:pt idx="725">
                  <c:v>0.72600000000000098</c:v>
                </c:pt>
                <c:pt idx="726">
                  <c:v>0.72700000000000098</c:v>
                </c:pt>
                <c:pt idx="727">
                  <c:v>0.72800000000000098</c:v>
                </c:pt>
                <c:pt idx="728">
                  <c:v>0.72900000000000098</c:v>
                </c:pt>
                <c:pt idx="729">
                  <c:v>0.73000000000000098</c:v>
                </c:pt>
                <c:pt idx="730">
                  <c:v>0.73100000000000098</c:v>
                </c:pt>
                <c:pt idx="731">
                  <c:v>0.73200000000000098</c:v>
                </c:pt>
                <c:pt idx="732">
                  <c:v>0.73300000000000098</c:v>
                </c:pt>
                <c:pt idx="733">
                  <c:v>0.73400000000000098</c:v>
                </c:pt>
                <c:pt idx="734">
                  <c:v>0.73500000000000099</c:v>
                </c:pt>
                <c:pt idx="735">
                  <c:v>0.73600000000000099</c:v>
                </c:pt>
                <c:pt idx="736">
                  <c:v>0.73700000000000099</c:v>
                </c:pt>
                <c:pt idx="737">
                  <c:v>0.73800000000000099</c:v>
                </c:pt>
                <c:pt idx="738">
                  <c:v>0.73900000000000099</c:v>
                </c:pt>
                <c:pt idx="739">
                  <c:v>0.74000000000000099</c:v>
                </c:pt>
                <c:pt idx="740">
                  <c:v>0.74100000000000099</c:v>
                </c:pt>
                <c:pt idx="741">
                  <c:v>0.74200000000000099</c:v>
                </c:pt>
                <c:pt idx="742">
                  <c:v>0.74300000000000099</c:v>
                </c:pt>
                <c:pt idx="743">
                  <c:v>0.74400000000000099</c:v>
                </c:pt>
                <c:pt idx="744">
                  <c:v>0.74500000000000099</c:v>
                </c:pt>
                <c:pt idx="745">
                  <c:v>0.746000000000001</c:v>
                </c:pt>
                <c:pt idx="746">
                  <c:v>0.747000000000001</c:v>
                </c:pt>
                <c:pt idx="747">
                  <c:v>0.748000000000001</c:v>
                </c:pt>
                <c:pt idx="748">
                  <c:v>0.749000000000001</c:v>
                </c:pt>
                <c:pt idx="749">
                  <c:v>0.750000000000001</c:v>
                </c:pt>
                <c:pt idx="750">
                  <c:v>0.751000000000001</c:v>
                </c:pt>
                <c:pt idx="751">
                  <c:v>0.752000000000001</c:v>
                </c:pt>
                <c:pt idx="752">
                  <c:v>0.753000000000001</c:v>
                </c:pt>
                <c:pt idx="753">
                  <c:v>0.754000000000001</c:v>
                </c:pt>
                <c:pt idx="754">
                  <c:v>0.755000000000001</c:v>
                </c:pt>
                <c:pt idx="755">
                  <c:v>0.756000000000001</c:v>
                </c:pt>
                <c:pt idx="756">
                  <c:v>0.75700000000000101</c:v>
                </c:pt>
                <c:pt idx="757">
                  <c:v>0.75800000000000101</c:v>
                </c:pt>
                <c:pt idx="758">
                  <c:v>0.75900000000000101</c:v>
                </c:pt>
                <c:pt idx="759">
                  <c:v>0.76000000000000101</c:v>
                </c:pt>
                <c:pt idx="760">
                  <c:v>0.76100000000000101</c:v>
                </c:pt>
                <c:pt idx="761">
                  <c:v>0.76200000000000101</c:v>
                </c:pt>
                <c:pt idx="762">
                  <c:v>0.76300000000000101</c:v>
                </c:pt>
                <c:pt idx="763">
                  <c:v>0.76400000000000101</c:v>
                </c:pt>
                <c:pt idx="764">
                  <c:v>0.76500000000000101</c:v>
                </c:pt>
                <c:pt idx="765">
                  <c:v>0.76600000000000101</c:v>
                </c:pt>
                <c:pt idx="766">
                  <c:v>0.76700000000000101</c:v>
                </c:pt>
                <c:pt idx="767">
                  <c:v>0.76800000000000102</c:v>
                </c:pt>
                <c:pt idx="768">
                  <c:v>0.76900000000000102</c:v>
                </c:pt>
                <c:pt idx="769">
                  <c:v>0.77000000000000102</c:v>
                </c:pt>
                <c:pt idx="770">
                  <c:v>0.77100000000000102</c:v>
                </c:pt>
                <c:pt idx="771">
                  <c:v>0.77200000000000102</c:v>
                </c:pt>
                <c:pt idx="772">
                  <c:v>0.77300000000000102</c:v>
                </c:pt>
                <c:pt idx="773">
                  <c:v>0.77400000000000102</c:v>
                </c:pt>
                <c:pt idx="774">
                  <c:v>0.77500000000000102</c:v>
                </c:pt>
                <c:pt idx="775">
                  <c:v>0.77600000000000102</c:v>
                </c:pt>
                <c:pt idx="776">
                  <c:v>0.77700000000000102</c:v>
                </c:pt>
                <c:pt idx="777">
                  <c:v>0.77800000000000102</c:v>
                </c:pt>
                <c:pt idx="778">
                  <c:v>0.77900000000000102</c:v>
                </c:pt>
                <c:pt idx="779">
                  <c:v>0.78000000000000103</c:v>
                </c:pt>
                <c:pt idx="780">
                  <c:v>0.78100000000000103</c:v>
                </c:pt>
                <c:pt idx="781">
                  <c:v>0.78200000000000103</c:v>
                </c:pt>
                <c:pt idx="782">
                  <c:v>0.78300000000000103</c:v>
                </c:pt>
                <c:pt idx="783">
                  <c:v>0.78400000000000103</c:v>
                </c:pt>
                <c:pt idx="784">
                  <c:v>0.78500000000000103</c:v>
                </c:pt>
                <c:pt idx="785">
                  <c:v>0.78600000000000103</c:v>
                </c:pt>
                <c:pt idx="786">
                  <c:v>0.78700000000000103</c:v>
                </c:pt>
                <c:pt idx="787">
                  <c:v>0.78800000000000103</c:v>
                </c:pt>
                <c:pt idx="788">
                  <c:v>0.78900000000000103</c:v>
                </c:pt>
                <c:pt idx="789">
                  <c:v>0.79000000000000103</c:v>
                </c:pt>
                <c:pt idx="790">
                  <c:v>0.79100000000000104</c:v>
                </c:pt>
                <c:pt idx="791">
                  <c:v>0.79200000000000104</c:v>
                </c:pt>
                <c:pt idx="792">
                  <c:v>0.79300000000000104</c:v>
                </c:pt>
                <c:pt idx="793">
                  <c:v>0.79400000000000104</c:v>
                </c:pt>
                <c:pt idx="794">
                  <c:v>0.79500000000000104</c:v>
                </c:pt>
                <c:pt idx="795">
                  <c:v>0.79600000000000104</c:v>
                </c:pt>
                <c:pt idx="796">
                  <c:v>0.79700000000000104</c:v>
                </c:pt>
                <c:pt idx="797">
                  <c:v>0.79800000000000104</c:v>
                </c:pt>
                <c:pt idx="798">
                  <c:v>0.79900000000000104</c:v>
                </c:pt>
                <c:pt idx="799">
                  <c:v>0.80000000000000104</c:v>
                </c:pt>
                <c:pt idx="800">
                  <c:v>0.80100000000000104</c:v>
                </c:pt>
                <c:pt idx="801">
                  <c:v>0.80200000000000105</c:v>
                </c:pt>
                <c:pt idx="802">
                  <c:v>0.80300000000000105</c:v>
                </c:pt>
                <c:pt idx="803">
                  <c:v>0.80400000000000105</c:v>
                </c:pt>
                <c:pt idx="804">
                  <c:v>0.80500000000000105</c:v>
                </c:pt>
                <c:pt idx="805">
                  <c:v>0.80600000000000105</c:v>
                </c:pt>
                <c:pt idx="806">
                  <c:v>0.80700000000000105</c:v>
                </c:pt>
                <c:pt idx="807">
                  <c:v>0.80800000000000105</c:v>
                </c:pt>
                <c:pt idx="808">
                  <c:v>0.80900000000000105</c:v>
                </c:pt>
                <c:pt idx="809">
                  <c:v>0.81000000000000105</c:v>
                </c:pt>
                <c:pt idx="810">
                  <c:v>0.81100000000000105</c:v>
                </c:pt>
                <c:pt idx="811">
                  <c:v>0.81200000000000105</c:v>
                </c:pt>
                <c:pt idx="812">
                  <c:v>0.81300000000000106</c:v>
                </c:pt>
                <c:pt idx="813">
                  <c:v>0.81400000000000095</c:v>
                </c:pt>
                <c:pt idx="814">
                  <c:v>0.81500000000000095</c:v>
                </c:pt>
                <c:pt idx="815">
                  <c:v>0.81600000000000095</c:v>
                </c:pt>
                <c:pt idx="816">
                  <c:v>0.81700000000000095</c:v>
                </c:pt>
                <c:pt idx="817">
                  <c:v>0.81800000000000095</c:v>
                </c:pt>
                <c:pt idx="818">
                  <c:v>0.81900000000000095</c:v>
                </c:pt>
                <c:pt idx="819">
                  <c:v>0.82000000000000095</c:v>
                </c:pt>
                <c:pt idx="820">
                  <c:v>0.82100000000000095</c:v>
                </c:pt>
                <c:pt idx="821">
                  <c:v>0.82200000000000095</c:v>
                </c:pt>
                <c:pt idx="822">
                  <c:v>0.82300000000000095</c:v>
                </c:pt>
                <c:pt idx="823">
                  <c:v>0.82400000000000095</c:v>
                </c:pt>
                <c:pt idx="824">
                  <c:v>0.82500000000000095</c:v>
                </c:pt>
                <c:pt idx="825">
                  <c:v>0.82600000000000096</c:v>
                </c:pt>
                <c:pt idx="826">
                  <c:v>0.82700000000000096</c:v>
                </c:pt>
                <c:pt idx="827">
                  <c:v>0.82800000000000096</c:v>
                </c:pt>
                <c:pt idx="828">
                  <c:v>0.82900000000000096</c:v>
                </c:pt>
                <c:pt idx="829">
                  <c:v>0.83000000000000096</c:v>
                </c:pt>
                <c:pt idx="830">
                  <c:v>0.83100000000000096</c:v>
                </c:pt>
                <c:pt idx="831">
                  <c:v>0.83200000000000096</c:v>
                </c:pt>
                <c:pt idx="832">
                  <c:v>0.83300000000000096</c:v>
                </c:pt>
                <c:pt idx="833">
                  <c:v>0.83400000000000096</c:v>
                </c:pt>
                <c:pt idx="834">
                  <c:v>0.83500000000000096</c:v>
                </c:pt>
                <c:pt idx="835">
                  <c:v>0.83600000000000096</c:v>
                </c:pt>
                <c:pt idx="836">
                  <c:v>0.83700000000000097</c:v>
                </c:pt>
                <c:pt idx="837">
                  <c:v>0.83800000000000097</c:v>
                </c:pt>
                <c:pt idx="838">
                  <c:v>0.83900000000000097</c:v>
                </c:pt>
                <c:pt idx="839">
                  <c:v>0.84000000000000097</c:v>
                </c:pt>
                <c:pt idx="840">
                  <c:v>0.84100000000000097</c:v>
                </c:pt>
                <c:pt idx="841">
                  <c:v>0.84200000000000097</c:v>
                </c:pt>
                <c:pt idx="842">
                  <c:v>0.84300000000000097</c:v>
                </c:pt>
                <c:pt idx="843">
                  <c:v>0.84400000000000097</c:v>
                </c:pt>
                <c:pt idx="844">
                  <c:v>0.84500000000000097</c:v>
                </c:pt>
                <c:pt idx="845">
                  <c:v>0.84600000000000097</c:v>
                </c:pt>
                <c:pt idx="846">
                  <c:v>0.84700000000000097</c:v>
                </c:pt>
                <c:pt idx="847">
                  <c:v>0.84800000000000098</c:v>
                </c:pt>
                <c:pt idx="848">
                  <c:v>0.84900000000000098</c:v>
                </c:pt>
                <c:pt idx="849">
                  <c:v>0.85000000000000098</c:v>
                </c:pt>
                <c:pt idx="850">
                  <c:v>0.85100000000000098</c:v>
                </c:pt>
                <c:pt idx="851">
                  <c:v>0.85200000000000098</c:v>
                </c:pt>
                <c:pt idx="852">
                  <c:v>0.85300000000000098</c:v>
                </c:pt>
                <c:pt idx="853">
                  <c:v>0.85400000000000098</c:v>
                </c:pt>
                <c:pt idx="854">
                  <c:v>0.85500000000000098</c:v>
                </c:pt>
                <c:pt idx="855">
                  <c:v>0.85600000000000098</c:v>
                </c:pt>
                <c:pt idx="856">
                  <c:v>0.85700000000000098</c:v>
                </c:pt>
                <c:pt idx="857">
                  <c:v>0.85800000000000098</c:v>
                </c:pt>
                <c:pt idx="858">
                  <c:v>0.85900000000000098</c:v>
                </c:pt>
                <c:pt idx="859">
                  <c:v>0.86000000000000099</c:v>
                </c:pt>
                <c:pt idx="860">
                  <c:v>0.86100000000000099</c:v>
                </c:pt>
                <c:pt idx="861">
                  <c:v>0.86200000000000099</c:v>
                </c:pt>
                <c:pt idx="862">
                  <c:v>0.86300000000000099</c:v>
                </c:pt>
                <c:pt idx="863">
                  <c:v>0.86400000000000099</c:v>
                </c:pt>
                <c:pt idx="864">
                  <c:v>0.86500000000000099</c:v>
                </c:pt>
                <c:pt idx="865">
                  <c:v>0.86600000000000099</c:v>
                </c:pt>
                <c:pt idx="866">
                  <c:v>0.86700000000000099</c:v>
                </c:pt>
                <c:pt idx="867">
                  <c:v>0.86800000000000099</c:v>
                </c:pt>
                <c:pt idx="868">
                  <c:v>0.86900000000000099</c:v>
                </c:pt>
                <c:pt idx="869">
                  <c:v>0.87000000000000099</c:v>
                </c:pt>
                <c:pt idx="870">
                  <c:v>0.871000000000001</c:v>
                </c:pt>
                <c:pt idx="871">
                  <c:v>0.872000000000001</c:v>
                </c:pt>
                <c:pt idx="872">
                  <c:v>0.873000000000001</c:v>
                </c:pt>
                <c:pt idx="873">
                  <c:v>0.874000000000001</c:v>
                </c:pt>
                <c:pt idx="874">
                  <c:v>0.875000000000001</c:v>
                </c:pt>
                <c:pt idx="875">
                  <c:v>0.876000000000001</c:v>
                </c:pt>
                <c:pt idx="876">
                  <c:v>0.877000000000001</c:v>
                </c:pt>
                <c:pt idx="877">
                  <c:v>0.878000000000001</c:v>
                </c:pt>
                <c:pt idx="878">
                  <c:v>0.879000000000001</c:v>
                </c:pt>
                <c:pt idx="879">
                  <c:v>0.880000000000001</c:v>
                </c:pt>
                <c:pt idx="880">
                  <c:v>0.881000000000001</c:v>
                </c:pt>
                <c:pt idx="881">
                  <c:v>0.88200000000000101</c:v>
                </c:pt>
                <c:pt idx="882">
                  <c:v>0.88300000000000101</c:v>
                </c:pt>
                <c:pt idx="883">
                  <c:v>0.88400000000000101</c:v>
                </c:pt>
                <c:pt idx="884">
                  <c:v>0.88500000000000101</c:v>
                </c:pt>
                <c:pt idx="885">
                  <c:v>0.88600000000000101</c:v>
                </c:pt>
                <c:pt idx="886">
                  <c:v>0.88700000000000101</c:v>
                </c:pt>
                <c:pt idx="887">
                  <c:v>0.88800000000000101</c:v>
                </c:pt>
                <c:pt idx="888">
                  <c:v>0.88900000000000101</c:v>
                </c:pt>
                <c:pt idx="889">
                  <c:v>0.89000000000000101</c:v>
                </c:pt>
                <c:pt idx="890">
                  <c:v>0.89100000000000101</c:v>
                </c:pt>
                <c:pt idx="891">
                  <c:v>0.89200000000000101</c:v>
                </c:pt>
                <c:pt idx="892">
                  <c:v>0.89300000000000102</c:v>
                </c:pt>
                <c:pt idx="893">
                  <c:v>0.89400000000000102</c:v>
                </c:pt>
                <c:pt idx="894">
                  <c:v>0.89500000000000102</c:v>
                </c:pt>
                <c:pt idx="895">
                  <c:v>0.89600000000000102</c:v>
                </c:pt>
                <c:pt idx="896">
                  <c:v>0.89700000000000102</c:v>
                </c:pt>
                <c:pt idx="897">
                  <c:v>0.89800000000000102</c:v>
                </c:pt>
                <c:pt idx="898">
                  <c:v>0.89900000000000102</c:v>
                </c:pt>
                <c:pt idx="899">
                  <c:v>0.90000000000000102</c:v>
                </c:pt>
                <c:pt idx="900">
                  <c:v>0.90100000000000102</c:v>
                </c:pt>
                <c:pt idx="901">
                  <c:v>0.90200000000000102</c:v>
                </c:pt>
                <c:pt idx="902">
                  <c:v>0.90300000000000102</c:v>
                </c:pt>
                <c:pt idx="903">
                  <c:v>0.90400000000000102</c:v>
                </c:pt>
                <c:pt idx="904">
                  <c:v>0.90500000000000103</c:v>
                </c:pt>
                <c:pt idx="905">
                  <c:v>0.90600000000000103</c:v>
                </c:pt>
                <c:pt idx="906">
                  <c:v>0.90700000000000103</c:v>
                </c:pt>
                <c:pt idx="907">
                  <c:v>0.90800000000000103</c:v>
                </c:pt>
                <c:pt idx="908">
                  <c:v>0.90900000000000103</c:v>
                </c:pt>
                <c:pt idx="909">
                  <c:v>0.91000000000000103</c:v>
                </c:pt>
                <c:pt idx="910">
                  <c:v>0.91100000000000103</c:v>
                </c:pt>
                <c:pt idx="911">
                  <c:v>0.91200000000000103</c:v>
                </c:pt>
                <c:pt idx="912">
                  <c:v>0.91300000000000103</c:v>
                </c:pt>
                <c:pt idx="913">
                  <c:v>0.91400000000000103</c:v>
                </c:pt>
                <c:pt idx="914">
                  <c:v>0.91500000000000103</c:v>
                </c:pt>
                <c:pt idx="915">
                  <c:v>0.91600000000000104</c:v>
                </c:pt>
                <c:pt idx="916">
                  <c:v>0.91700000000000104</c:v>
                </c:pt>
                <c:pt idx="917">
                  <c:v>0.91800000000000104</c:v>
                </c:pt>
                <c:pt idx="918">
                  <c:v>0.91900000000000104</c:v>
                </c:pt>
                <c:pt idx="919">
                  <c:v>0.92000000000000104</c:v>
                </c:pt>
                <c:pt idx="920">
                  <c:v>0.92100000000000104</c:v>
                </c:pt>
                <c:pt idx="921">
                  <c:v>0.92200000000000104</c:v>
                </c:pt>
                <c:pt idx="922">
                  <c:v>0.92300000000000104</c:v>
                </c:pt>
                <c:pt idx="923">
                  <c:v>0.92400000000000104</c:v>
                </c:pt>
                <c:pt idx="924">
                  <c:v>0.92500000000000104</c:v>
                </c:pt>
                <c:pt idx="925">
                  <c:v>0.92600000000000104</c:v>
                </c:pt>
                <c:pt idx="926">
                  <c:v>0.92700000000000105</c:v>
                </c:pt>
                <c:pt idx="927">
                  <c:v>0.92800000000000105</c:v>
                </c:pt>
                <c:pt idx="928">
                  <c:v>0.92900000000000105</c:v>
                </c:pt>
                <c:pt idx="929">
                  <c:v>0.93000000000000105</c:v>
                </c:pt>
                <c:pt idx="930">
                  <c:v>0.93100000000000105</c:v>
                </c:pt>
                <c:pt idx="931">
                  <c:v>0.93200000000000105</c:v>
                </c:pt>
                <c:pt idx="932">
                  <c:v>0.93300000000000105</c:v>
                </c:pt>
                <c:pt idx="933">
                  <c:v>0.93400000000000105</c:v>
                </c:pt>
                <c:pt idx="934">
                  <c:v>0.93500000000000105</c:v>
                </c:pt>
                <c:pt idx="935">
                  <c:v>0.93600000000000105</c:v>
                </c:pt>
                <c:pt idx="936">
                  <c:v>0.93700000000000105</c:v>
                </c:pt>
                <c:pt idx="937">
                  <c:v>0.93800000000000106</c:v>
                </c:pt>
                <c:pt idx="938">
                  <c:v>0.93900000000000095</c:v>
                </c:pt>
                <c:pt idx="939">
                  <c:v>0.94000000000000095</c:v>
                </c:pt>
                <c:pt idx="940">
                  <c:v>0.94100000000000095</c:v>
                </c:pt>
                <c:pt idx="941">
                  <c:v>0.94200000000000095</c:v>
                </c:pt>
                <c:pt idx="942">
                  <c:v>0.94300000000000095</c:v>
                </c:pt>
                <c:pt idx="943">
                  <c:v>0.94400000000000095</c:v>
                </c:pt>
                <c:pt idx="944">
                  <c:v>0.94500000000000095</c:v>
                </c:pt>
                <c:pt idx="945">
                  <c:v>0.94600000000000095</c:v>
                </c:pt>
                <c:pt idx="946">
                  <c:v>0.94700000000000095</c:v>
                </c:pt>
                <c:pt idx="947">
                  <c:v>0.94800000000000095</c:v>
                </c:pt>
                <c:pt idx="948">
                  <c:v>0.94900000000000095</c:v>
                </c:pt>
                <c:pt idx="949">
                  <c:v>0.95000000000000095</c:v>
                </c:pt>
                <c:pt idx="950">
                  <c:v>0.95100000000000096</c:v>
                </c:pt>
                <c:pt idx="951">
                  <c:v>0.95200000000000096</c:v>
                </c:pt>
                <c:pt idx="952">
                  <c:v>0.95300000000000096</c:v>
                </c:pt>
                <c:pt idx="953">
                  <c:v>0.95400000000000096</c:v>
                </c:pt>
                <c:pt idx="954">
                  <c:v>0.95500000000000096</c:v>
                </c:pt>
                <c:pt idx="955">
                  <c:v>0.95600000000000096</c:v>
                </c:pt>
                <c:pt idx="956">
                  <c:v>0.95700000000000096</c:v>
                </c:pt>
                <c:pt idx="957">
                  <c:v>0.95800000000000096</c:v>
                </c:pt>
                <c:pt idx="958">
                  <c:v>0.95900000000000096</c:v>
                </c:pt>
                <c:pt idx="959">
                  <c:v>0.96000000000000096</c:v>
                </c:pt>
                <c:pt idx="960">
                  <c:v>0.96100000000000096</c:v>
                </c:pt>
                <c:pt idx="961">
                  <c:v>0.96200000000000097</c:v>
                </c:pt>
                <c:pt idx="962">
                  <c:v>0.96300000000000097</c:v>
                </c:pt>
                <c:pt idx="963">
                  <c:v>0.96400000000000097</c:v>
                </c:pt>
                <c:pt idx="964">
                  <c:v>0.96500000000000097</c:v>
                </c:pt>
                <c:pt idx="965">
                  <c:v>0.96600000000000097</c:v>
                </c:pt>
                <c:pt idx="966">
                  <c:v>0.96700000000000097</c:v>
                </c:pt>
                <c:pt idx="967">
                  <c:v>0.96800000000000097</c:v>
                </c:pt>
                <c:pt idx="968">
                  <c:v>0.96900000000000097</c:v>
                </c:pt>
                <c:pt idx="969">
                  <c:v>0.97000000000000097</c:v>
                </c:pt>
                <c:pt idx="970">
                  <c:v>0.97100000000000097</c:v>
                </c:pt>
                <c:pt idx="971">
                  <c:v>0.97200000000000097</c:v>
                </c:pt>
                <c:pt idx="972">
                  <c:v>0.97300000000000098</c:v>
                </c:pt>
                <c:pt idx="973">
                  <c:v>0.97400000000000098</c:v>
                </c:pt>
                <c:pt idx="974">
                  <c:v>0.97500000000000098</c:v>
                </c:pt>
                <c:pt idx="975">
                  <c:v>0.97600000000000098</c:v>
                </c:pt>
                <c:pt idx="976">
                  <c:v>0.97700000000000098</c:v>
                </c:pt>
                <c:pt idx="977">
                  <c:v>0.97800000000000098</c:v>
                </c:pt>
                <c:pt idx="978">
                  <c:v>0.97900000000000098</c:v>
                </c:pt>
                <c:pt idx="979">
                  <c:v>0.98000000000000098</c:v>
                </c:pt>
                <c:pt idx="980">
                  <c:v>0.98100000000000098</c:v>
                </c:pt>
                <c:pt idx="981">
                  <c:v>0.98200000000000098</c:v>
                </c:pt>
                <c:pt idx="982">
                  <c:v>0.98300000000000098</c:v>
                </c:pt>
                <c:pt idx="983">
                  <c:v>0.98400000000000098</c:v>
                </c:pt>
                <c:pt idx="984">
                  <c:v>0.98500000000000099</c:v>
                </c:pt>
                <c:pt idx="985">
                  <c:v>0.98600000000000099</c:v>
                </c:pt>
                <c:pt idx="986">
                  <c:v>0.98700000000000099</c:v>
                </c:pt>
                <c:pt idx="987">
                  <c:v>0.98800000000000099</c:v>
                </c:pt>
                <c:pt idx="988">
                  <c:v>0.98900000000000099</c:v>
                </c:pt>
                <c:pt idx="989">
                  <c:v>0.99000000000000099</c:v>
                </c:pt>
                <c:pt idx="990">
                  <c:v>0.99100000000000099</c:v>
                </c:pt>
                <c:pt idx="991">
                  <c:v>0.99200000000000099</c:v>
                </c:pt>
                <c:pt idx="992">
                  <c:v>0.99300000000000099</c:v>
                </c:pt>
                <c:pt idx="993">
                  <c:v>0.99400000000000099</c:v>
                </c:pt>
                <c:pt idx="994">
                  <c:v>0.99500000000000099</c:v>
                </c:pt>
                <c:pt idx="995">
                  <c:v>0.996000000000001</c:v>
                </c:pt>
                <c:pt idx="996">
                  <c:v>0.997000000000001</c:v>
                </c:pt>
                <c:pt idx="997">
                  <c:v>0.998000000000001</c:v>
                </c:pt>
                <c:pt idx="998">
                  <c:v>0.999000000000001</c:v>
                </c:pt>
              </c:numCache>
            </c:numRef>
          </c:xVal>
          <c:yVal>
            <c:numRef>
              <c:f>'tritium breeding'!$AV$5:$AV$1003</c:f>
              <c:numCache>
                <c:formatCode>0.00E+00</c:formatCode>
                <c:ptCount val="999"/>
                <c:pt idx="0">
                  <c:v>0.92399208253924792</c:v>
                </c:pt>
                <c:pt idx="1">
                  <c:v>1.0276573371037447</c:v>
                </c:pt>
                <c:pt idx="2">
                  <c:v>1.039314401008768</c:v>
                </c:pt>
                <c:pt idx="3">
                  <c:v>1.0406508350599131</c:v>
                </c:pt>
                <c:pt idx="4">
                  <c:v>1.0408286765629702</c:v>
                </c:pt>
                <c:pt idx="5">
                  <c:v>1.0408755681979738</c:v>
                </c:pt>
                <c:pt idx="6">
                  <c:v>1.0409068053957919</c:v>
                </c:pt>
                <c:pt idx="7">
                  <c:v>1.0409353543011648</c:v>
                </c:pt>
                <c:pt idx="8">
                  <c:v>1.0409627026578314</c:v>
                </c:pt>
                <c:pt idx="9">
                  <c:v>1.0409890496015068</c:v>
                </c:pt>
                <c:pt idx="10">
                  <c:v>1.0410144485804298</c:v>
                </c:pt>
                <c:pt idx="11">
                  <c:v>1.0410389355858223</c:v>
                </c:pt>
                <c:pt idx="12">
                  <c:v>1.0410625435741838</c:v>
                </c:pt>
                <c:pt idx="13">
                  <c:v>1.0410853041235348</c:v>
                </c:pt>
                <c:pt idx="14">
                  <c:v>1.0411072476564427</c:v>
                </c:pt>
                <c:pt idx="15">
                  <c:v>1.0411284035009627</c:v>
                </c:pt>
                <c:pt idx="16">
                  <c:v>1.0411487999321101</c:v>
                </c:pt>
                <c:pt idx="17">
                  <c:v>1.0411684642099057</c:v>
                </c:pt>
                <c:pt idx="18">
                  <c:v>1.0411874226158357</c:v>
                </c:pt>
                <c:pt idx="19">
                  <c:v>1.0412057004879831</c:v>
                </c:pt>
                <c:pt idx="20">
                  <c:v>1.0412233222548906</c:v>
                </c:pt>
                <c:pt idx="21">
                  <c:v>1.0412403114682098</c:v>
                </c:pt>
                <c:pt idx="22">
                  <c:v>1.0412566908341796</c:v>
                </c:pt>
                <c:pt idx="23">
                  <c:v>1.0412724822439718</c:v>
                </c:pt>
                <c:pt idx="24">
                  <c:v>1.0412877068029496</c:v>
                </c:pt>
                <c:pt idx="25">
                  <c:v>1.0413023848588747</c:v>
                </c:pt>
                <c:pt idx="26">
                  <c:v>1.041316536029103</c:v>
                </c:pt>
                <c:pt idx="27">
                  <c:v>1.0413301792268022</c:v>
                </c:pt>
                <c:pt idx="28">
                  <c:v>1.0413433326862302</c:v>
                </c:pt>
                <c:pt idx="29">
                  <c:v>1.0413560139871061</c:v>
                </c:pt>
                <c:pt idx="30">
                  <c:v>1.0413682400781035</c:v>
                </c:pt>
                <c:pt idx="31">
                  <c:v>1.0413800272995046</c:v>
                </c:pt>
                <c:pt idx="32">
                  <c:v>1.0413913914050386</c:v>
                </c:pt>
                <c:pt idx="33">
                  <c:v>1.0414023475829355</c:v>
                </c:pt>
                <c:pt idx="34">
                  <c:v>1.0414129104762275</c:v>
                </c:pt>
                <c:pt idx="35">
                  <c:v>1.0414230942023177</c:v>
                </c:pt>
                <c:pt idx="36">
                  <c:v>1.0414329123718484</c:v>
                </c:pt>
                <c:pt idx="37">
                  <c:v>1.0414423781068933</c:v>
                </c:pt>
                <c:pt idx="38">
                  <c:v>1.0414515040584933</c:v>
                </c:pt>
                <c:pt idx="39">
                  <c:v>1.0414603024235656</c:v>
                </c:pt>
                <c:pt idx="40">
                  <c:v>1.0414687849612059</c:v>
                </c:pt>
                <c:pt idx="41">
                  <c:v>1.0414769630084026</c:v>
                </c:pt>
                <c:pt idx="42">
                  <c:v>1.0414848474951905</c:v>
                </c:pt>
                <c:pt idx="43">
                  <c:v>1.0414924489592581</c:v>
                </c:pt>
                <c:pt idx="44">
                  <c:v>1.0414997775600314</c:v>
                </c:pt>
                <c:pt idx="45">
                  <c:v>1.0415068430922523</c:v>
                </c:pt>
                <c:pt idx="46">
                  <c:v>1.0415136549990687</c:v>
                </c:pt>
                <c:pt idx="47">
                  <c:v>1.0415202223846562</c:v>
                </c:pt>
                <c:pt idx="48">
                  <c:v>1.0415265540263858</c:v>
                </c:pt>
                <c:pt idx="49">
                  <c:v>1.0415326583865541</c:v>
                </c:pt>
                <c:pt idx="50">
                  <c:v>1.0415385436236944</c:v>
                </c:pt>
                <c:pt idx="51">
                  <c:v>1.0415442176034793</c:v>
                </c:pt>
                <c:pt idx="52">
                  <c:v>1.041549687909235</c:v>
                </c:pt>
                <c:pt idx="53">
                  <c:v>1.0415549618520747</c:v>
                </c:pt>
                <c:pt idx="54">
                  <c:v>1.0415600464806714</c:v>
                </c:pt>
                <c:pt idx="55">
                  <c:v>1.0415649485906771</c:v>
                </c:pt>
                <c:pt idx="56">
                  <c:v>1.0415696747338068</c:v>
                </c:pt>
                <c:pt idx="57">
                  <c:v>1.0415742312265941</c:v>
                </c:pt>
                <c:pt idx="58">
                  <c:v>1.0415786241588327</c:v>
                </c:pt>
                <c:pt idx="59">
                  <c:v>1.0415828594017167</c:v>
                </c:pt>
                <c:pt idx="60">
                  <c:v>1.041586942615687</c:v>
                </c:pt>
                <c:pt idx="61">
                  <c:v>1.0415908792579962</c:v>
                </c:pt>
                <c:pt idx="62">
                  <c:v>1.0415946745900027</c:v>
                </c:pt>
                <c:pt idx="63">
                  <c:v>1.0415983336842021</c:v>
                </c:pt>
                <c:pt idx="64">
                  <c:v>1.0416018614310072</c:v>
                </c:pt>
                <c:pt idx="65">
                  <c:v>1.0416052625452841</c:v>
                </c:pt>
                <c:pt idx="66">
                  <c:v>1.0416085415726526</c:v>
                </c:pt>
                <c:pt idx="67">
                  <c:v>1.0416117028955629</c:v>
                </c:pt>
                <c:pt idx="68">
                  <c:v>1.0416147507391518</c:v>
                </c:pt>
                <c:pt idx="69">
                  <c:v>1.0416176891768902</c:v>
                </c:pt>
                <c:pt idx="70">
                  <c:v>1.0416205221360268</c:v>
                </c:pt>
                <c:pt idx="71">
                  <c:v>1.0416232534028373</c:v>
                </c:pt>
                <c:pt idx="72">
                  <c:v>1.0416258866276846</c:v>
                </c:pt>
                <c:pt idx="73">
                  <c:v>1.041628425329898</c:v>
                </c:pt>
                <c:pt idx="74">
                  <c:v>1.0416308729024759</c:v>
                </c:pt>
                <c:pt idx="75">
                  <c:v>1.0416332326166216</c:v>
                </c:pt>
                <c:pt idx="76">
                  <c:v>1.0416355076261141</c:v>
                </c:pt>
                <c:pt idx="77">
                  <c:v>1.0416377009715247</c:v>
                </c:pt>
                <c:pt idx="78">
                  <c:v>1.0416398155842796</c:v>
                </c:pt>
                <c:pt idx="79">
                  <c:v>1.0416418542905779</c:v>
                </c:pt>
                <c:pt idx="80">
                  <c:v>1.041643819815169</c:v>
                </c:pt>
                <c:pt idx="81">
                  <c:v>1.0416457147849947</c:v>
                </c:pt>
                <c:pt idx="82">
                  <c:v>1.0416475417326991</c:v>
                </c:pt>
                <c:pt idx="83">
                  <c:v>1.0416493031000149</c:v>
                </c:pt>
                <c:pt idx="84">
                  <c:v>1.0416510012410252</c:v>
                </c:pt>
                <c:pt idx="85">
                  <c:v>1.0416526384253111</c:v>
                </c:pt>
                <c:pt idx="86">
                  <c:v>1.0416542168409844</c:v>
                </c:pt>
                <c:pt idx="87">
                  <c:v>1.041655738597612</c:v>
                </c:pt>
                <c:pt idx="88">
                  <c:v>1.0416572057290352</c:v>
                </c:pt>
                <c:pt idx="89">
                  <c:v>1.0416586201960891</c:v>
                </c:pt>
                <c:pt idx="90">
                  <c:v>1.0416599838892213</c:v>
                </c:pt>
                <c:pt idx="91">
                  <c:v>1.0416612986310203</c:v>
                </c:pt>
                <c:pt idx="92">
                  <c:v>1.0416625661786505</c:v>
                </c:pt>
                <c:pt idx="93">
                  <c:v>1.0416637882262008</c:v>
                </c:pt>
                <c:pt idx="94">
                  <c:v>1.0416649664069491</c:v>
                </c:pt>
                <c:pt idx="95">
                  <c:v>1.0416661022955442</c:v>
                </c:pt>
                <c:pt idx="96">
                  <c:v>1.0416671974101122</c:v>
                </c:pt>
                <c:pt idx="97">
                  <c:v>1.0416682532142834</c:v>
                </c:pt>
                <c:pt idx="98">
                  <c:v>1.0416692711191498</c:v>
                </c:pt>
                <c:pt idx="99">
                  <c:v>1.0416702524851502</c:v>
                </c:pt>
                <c:pt idx="100">
                  <c:v>1.0416711986238896</c:v>
                </c:pt>
                <c:pt idx="101">
                  <c:v>1.0416721107998907</c:v>
                </c:pt>
                <c:pt idx="102">
                  <c:v>1.0416729902322857</c:v>
                </c:pt>
                <c:pt idx="103">
                  <c:v>1.0416738380964432</c:v>
                </c:pt>
                <c:pt idx="104">
                  <c:v>1.0416746555255416</c:v>
                </c:pt>
                <c:pt idx="105">
                  <c:v>1.0416754436120828</c:v>
                </c:pt>
                <c:pt idx="106">
                  <c:v>1.0416762034093512</c:v>
                </c:pt>
                <c:pt idx="107">
                  <c:v>1.0416769359328228</c:v>
                </c:pt>
                <c:pt idx="108">
                  <c:v>1.0416776421615221</c:v>
                </c:pt>
                <c:pt idx="109">
                  <c:v>1.0416783230393301</c:v>
                </c:pt>
                <c:pt idx="110">
                  <c:v>1.0416789794762462</c:v>
                </c:pt>
                <c:pt idx="111">
                  <c:v>1.0416796123496042</c:v>
                </c:pt>
                <c:pt idx="112">
                  <c:v>1.0416802225052453</c:v>
                </c:pt>
                <c:pt idx="113">
                  <c:v>1.0416808107586479</c:v>
                </c:pt>
                <c:pt idx="114">
                  <c:v>1.0416813778960181</c:v>
                </c:pt>
                <c:pt idx="115">
                  <c:v>1.0416819246753404</c:v>
                </c:pt>
                <c:pt idx="116">
                  <c:v>1.0416824518273899</c:v>
                </c:pt>
                <c:pt idx="117">
                  <c:v>1.0416829600567106</c:v>
                </c:pt>
                <c:pt idx="118">
                  <c:v>1.0416834500425551</c:v>
                </c:pt>
                <c:pt idx="119">
                  <c:v>1.0416839224397945</c:v>
                </c:pt>
                <c:pt idx="120">
                  <c:v>1.0416843778797915</c:v>
                </c:pt>
                <c:pt idx="121">
                  <c:v>1.0416848169712463</c:v>
                </c:pt>
                <c:pt idx="122">
                  <c:v>1.0416852403010082</c:v>
                </c:pt>
                <c:pt idx="123">
                  <c:v>1.0416856484348616</c:v>
                </c:pt>
                <c:pt idx="124">
                  <c:v>1.0416860419182807</c:v>
                </c:pt>
                <c:pt idx="125">
                  <c:v>1.0416864212771602</c:v>
                </c:pt>
                <c:pt idx="126">
                  <c:v>1.0416867870185165</c:v>
                </c:pt>
                <c:pt idx="127">
                  <c:v>1.0416871396311662</c:v>
                </c:pt>
                <c:pt idx="128">
                  <c:v>1.0416874795863793</c:v>
                </c:pt>
                <c:pt idx="129">
                  <c:v>1.041687807338509</c:v>
                </c:pt>
                <c:pt idx="130">
                  <c:v>1.0416881233255992</c:v>
                </c:pt>
                <c:pt idx="131">
                  <c:v>1.0416884279699694</c:v>
                </c:pt>
                <c:pt idx="132">
                  <c:v>1.0416887216787796</c:v>
                </c:pt>
                <c:pt idx="133">
                  <c:v>1.0416890048445742</c:v>
                </c:pt>
                <c:pt idx="134">
                  <c:v>1.0416892778458071</c:v>
                </c:pt>
                <c:pt idx="135">
                  <c:v>1.0416895410473468</c:v>
                </c:pt>
                <c:pt idx="136">
                  <c:v>1.0416897948009645</c:v>
                </c:pt>
                <c:pt idx="137">
                  <c:v>1.0416900394458042</c:v>
                </c:pt>
                <c:pt idx="138">
                  <c:v>1.0416902753088362</c:v>
                </c:pt>
                <c:pt idx="139">
                  <c:v>1.0416905027052932</c:v>
                </c:pt>
                <c:pt idx="140">
                  <c:v>1.041690721939093</c:v>
                </c:pt>
                <c:pt idx="141">
                  <c:v>1.0416909333032436</c:v>
                </c:pt>
                <c:pt idx="142">
                  <c:v>1.0416911370802346</c:v>
                </c:pt>
                <c:pt idx="143">
                  <c:v>1.0416913335424165</c:v>
                </c:pt>
                <c:pt idx="144">
                  <c:v>1.0416915229523622</c:v>
                </c:pt>
                <c:pt idx="145">
                  <c:v>1.0416917055632202</c:v>
                </c:pt>
                <c:pt idx="146">
                  <c:v>1.0416918816190515</c:v>
                </c:pt>
                <c:pt idx="147">
                  <c:v>1.0416920513551562</c:v>
                </c:pt>
                <c:pt idx="148">
                  <c:v>1.0416922149983883</c:v>
                </c:pt>
                <c:pt idx="149">
                  <c:v>1.0416923727674583</c:v>
                </c:pt>
                <c:pt idx="150">
                  <c:v>1.0416925248732261</c:v>
                </c:pt>
                <c:pt idx="151">
                  <c:v>1.0416926715189825</c:v>
                </c:pt>
                <c:pt idx="152">
                  <c:v>1.0416928129007208</c:v>
                </c:pt>
                <c:pt idx="153">
                  <c:v>1.0416929492073992</c:v>
                </c:pt>
                <c:pt idx="154">
                  <c:v>1.0416930806211924</c:v>
                </c:pt>
                <c:pt idx="155">
                  <c:v>1.0416932073177363</c:v>
                </c:pt>
                <c:pt idx="156">
                  <c:v>1.0416933294663624</c:v>
                </c:pt>
                <c:pt idx="157">
                  <c:v>1.0416934472303228</c:v>
                </c:pt>
                <c:pt idx="158">
                  <c:v>1.0416935607670106</c:v>
                </c:pt>
                <c:pt idx="159">
                  <c:v>1.0416936702281683</c:v>
                </c:pt>
                <c:pt idx="160">
                  <c:v>1.0416937757600917</c:v>
                </c:pt>
                <c:pt idx="161">
                  <c:v>1.0416938775038256</c:v>
                </c:pt>
                <c:pt idx="162">
                  <c:v>1.0416939755953512</c:v>
                </c:pt>
                <c:pt idx="163">
                  <c:v>1.0416940701657686</c:v>
                </c:pt>
                <c:pt idx="164">
                  <c:v>1.0416941613414721</c:v>
                </c:pt>
                <c:pt idx="165">
                  <c:v>1.0416942492443189</c:v>
                </c:pt>
                <c:pt idx="166">
                  <c:v>1.0416943339917919</c:v>
                </c:pt>
                <c:pt idx="167">
                  <c:v>1.0416944156971568</c:v>
                </c:pt>
                <c:pt idx="168">
                  <c:v>1.0416944944696138</c:v>
                </c:pt>
                <c:pt idx="169">
                  <c:v>1.0416945704144429</c:v>
                </c:pt>
                <c:pt idx="170">
                  <c:v>1.0416946436331449</c:v>
                </c:pt>
                <c:pt idx="171">
                  <c:v>1.0416947142235775</c:v>
                </c:pt>
                <c:pt idx="172">
                  <c:v>1.0416947822800853</c:v>
                </c:pt>
                <c:pt idx="173">
                  <c:v>1.0416948478936265</c:v>
                </c:pt>
                <c:pt idx="174">
                  <c:v>1.0416949111518941</c:v>
                </c:pt>
                <c:pt idx="175">
                  <c:v>1.0416949721394335</c:v>
                </c:pt>
                <c:pt idx="176">
                  <c:v>1.0416950309377551</c:v>
                </c:pt>
                <c:pt idx="177">
                  <c:v>1.0416950876254432</c:v>
                </c:pt>
                <c:pt idx="178">
                  <c:v>1.0416951422782617</c:v>
                </c:pt>
                <c:pt idx="179">
                  <c:v>1.0416951949692543</c:v>
                </c:pt>
                <c:pt idx="180">
                  <c:v>1.0416952457688431</c:v>
                </c:pt>
                <c:pt idx="181">
                  <c:v>1.0416952947449223</c:v>
                </c:pt>
                <c:pt idx="182">
                  <c:v>1.0416953419629489</c:v>
                </c:pt>
                <c:pt idx="183">
                  <c:v>1.0416953874860302</c:v>
                </c:pt>
                <c:pt idx="184">
                  <c:v>1.041695431375008</c:v>
                </c:pt>
                <c:pt idx="185">
                  <c:v>1.0416954736885404</c:v>
                </c:pt>
                <c:pt idx="186">
                  <c:v>1.0416955144831799</c:v>
                </c:pt>
                <c:pt idx="187">
                  <c:v>1.0416955538134491</c:v>
                </c:pt>
                <c:pt idx="188">
                  <c:v>1.0416955917319128</c:v>
                </c:pt>
                <c:pt idx="189">
                  <c:v>1.0416956282892498</c:v>
                </c:pt>
                <c:pt idx="190">
                  <c:v>1.0416956635343191</c:v>
                </c:pt>
                <c:pt idx="191">
                  <c:v>1.0416956975142262</c:v>
                </c:pt>
                <c:pt idx="192">
                  <c:v>1.0416957302743854</c:v>
                </c:pt>
                <c:pt idx="193">
                  <c:v>1.0416957618585809</c:v>
                </c:pt>
                <c:pt idx="194">
                  <c:v>1.0416957923090255</c:v>
                </c:pt>
                <c:pt idx="195">
                  <c:v>1.0416958216664165</c:v>
                </c:pt>
                <c:pt idx="196">
                  <c:v>1.04169584996999</c:v>
                </c:pt>
                <c:pt idx="197">
                  <c:v>1.0416958772575742</c:v>
                </c:pt>
                <c:pt idx="198">
                  <c:v>1.0416959035656392</c:v>
                </c:pt>
                <c:pt idx="199">
                  <c:v>1.0416959289293459</c:v>
                </c:pt>
                <c:pt idx="200">
                  <c:v>1.0416959533825934</c:v>
                </c:pt>
                <c:pt idx="201">
                  <c:v>1.0416959769580632</c:v>
                </c:pt>
                <c:pt idx="202">
                  <c:v>1.0416959996872646</c:v>
                </c:pt>
                <c:pt idx="203">
                  <c:v>1.0416960216005751</c:v>
                </c:pt>
                <c:pt idx="204">
                  <c:v>1.0416960427272819</c:v>
                </c:pt>
                <c:pt idx="205">
                  <c:v>1.0416960630956216</c:v>
                </c:pt>
                <c:pt idx="206">
                  <c:v>1.0416960827328161</c:v>
                </c:pt>
                <c:pt idx="207">
                  <c:v>1.041696101665111</c:v>
                </c:pt>
                <c:pt idx="208">
                  <c:v>1.0416961199178094</c:v>
                </c:pt>
                <c:pt idx="209">
                  <c:v>1.0416961375153062</c:v>
                </c:pt>
                <c:pt idx="210">
                  <c:v>1.0416961544811207</c:v>
                </c:pt>
                <c:pt idx="211">
                  <c:v>1.0416961708379278</c:v>
                </c:pt>
                <c:pt idx="212">
                  <c:v>1.0416961866075882</c:v>
                </c:pt>
                <c:pt idx="213">
                  <c:v>1.0416962018111788</c:v>
                </c:pt>
                <c:pt idx="214">
                  <c:v>1.0416962164690189</c:v>
                </c:pt>
                <c:pt idx="215">
                  <c:v>1.0416962306006989</c:v>
                </c:pt>
                <c:pt idx="216">
                  <c:v>1.0416962442251063</c:v>
                </c:pt>
                <c:pt idx="217">
                  <c:v>1.0416962573604496</c:v>
                </c:pt>
                <c:pt idx="218">
                  <c:v>1.0416962700242849</c:v>
                </c:pt>
                <c:pt idx="219">
                  <c:v>1.0416962822335372</c:v>
                </c:pt>
                <c:pt idx="220">
                  <c:v>1.0416962940045242</c:v>
                </c:pt>
                <c:pt idx="221">
                  <c:v>1.0416963053529782</c:v>
                </c:pt>
                <c:pt idx="222">
                  <c:v>1.0416963162940664</c:v>
                </c:pt>
                <c:pt idx="223">
                  <c:v>1.0416963268424115</c:v>
                </c:pt>
                <c:pt idx="224">
                  <c:v>1.041696337012112</c:v>
                </c:pt>
                <c:pt idx="225">
                  <c:v>1.041696346816759</c:v>
                </c:pt>
                <c:pt idx="226">
                  <c:v>1.041696356269457</c:v>
                </c:pt>
                <c:pt idx="227">
                  <c:v>1.0416963653828397</c:v>
                </c:pt>
                <c:pt idx="228">
                  <c:v>1.041696374169087</c:v>
                </c:pt>
                <c:pt idx="229">
                  <c:v>1.0416963826399417</c:v>
                </c:pt>
                <c:pt idx="230">
                  <c:v>1.0416963908067256</c:v>
                </c:pt>
                <c:pt idx="231">
                  <c:v>1.0416963986803531</c:v>
                </c:pt>
                <c:pt idx="232">
                  <c:v>1.0416964062713479</c:v>
                </c:pt>
                <c:pt idx="233">
                  <c:v>1.0416964135898552</c:v>
                </c:pt>
                <c:pt idx="234">
                  <c:v>1.041696420645656</c:v>
                </c:pt>
                <c:pt idx="235">
                  <c:v>1.041696427448181</c:v>
                </c:pt>
                <c:pt idx="236">
                  <c:v>1.0416964340065216</c:v>
                </c:pt>
                <c:pt idx="237">
                  <c:v>1.0416964403294429</c:v>
                </c:pt>
                <c:pt idx="238">
                  <c:v>1.0416964464253955</c:v>
                </c:pt>
                <c:pt idx="239">
                  <c:v>1.0416964523025272</c:v>
                </c:pt>
                <c:pt idx="240">
                  <c:v>1.0416964579686923</c:v>
                </c:pt>
                <c:pt idx="241">
                  <c:v>1.0416964634314638</c:v>
                </c:pt>
                <c:pt idx="242">
                  <c:v>1.0416964686981429</c:v>
                </c:pt>
                <c:pt idx="243">
                  <c:v>1.0416964737757686</c:v>
                </c:pt>
                <c:pt idx="244">
                  <c:v>1.0416964786711271</c:v>
                </c:pt>
                <c:pt idx="245">
                  <c:v>1.0416964833907609</c:v>
                </c:pt>
                <c:pt idx="246">
                  <c:v>1.0416964879409782</c:v>
                </c:pt>
                <c:pt idx="247">
                  <c:v>1.0416964923278602</c:v>
                </c:pt>
                <c:pt idx="248">
                  <c:v>1.0416964965572699</c:v>
                </c:pt>
                <c:pt idx="249">
                  <c:v>1.0416965006348602</c:v>
                </c:pt>
                <c:pt idx="250">
                  <c:v>1.0416965045660806</c:v>
                </c:pt>
                <c:pt idx="251">
                  <c:v>1.0416965083561853</c:v>
                </c:pt>
                <c:pt idx="252">
                  <c:v>1.0416965120102399</c:v>
                </c:pt>
                <c:pt idx="253">
                  <c:v>1.0416965155331281</c:v>
                </c:pt>
                <c:pt idx="254">
                  <c:v>1.0416965189295582</c:v>
                </c:pt>
                <c:pt idx="255">
                  <c:v>1.0416965222040693</c:v>
                </c:pt>
                <c:pt idx="256">
                  <c:v>1.0416965253610382</c:v>
                </c:pt>
                <c:pt idx="257">
                  <c:v>1.041696528404684</c:v>
                </c:pt>
                <c:pt idx="258">
                  <c:v>1.0416965313390747</c:v>
                </c:pt>
                <c:pt idx="259">
                  <c:v>1.0416965341681321</c:v>
                </c:pt>
                <c:pt idx="260">
                  <c:v>1.0416965368956372</c:v>
                </c:pt>
                <c:pt idx="261">
                  <c:v>1.0416965395252353</c:v>
                </c:pt>
                <c:pt idx="262">
                  <c:v>1.0416965420604412</c:v>
                </c:pt>
                <c:pt idx="263">
                  <c:v>1.0416965445046427</c:v>
                </c:pt>
                <c:pt idx="264">
                  <c:v>1.0416965468611068</c:v>
                </c:pt>
                <c:pt idx="265">
                  <c:v>1.041696549132983</c:v>
                </c:pt>
                <c:pt idx="266">
                  <c:v>1.0416965513233076</c:v>
                </c:pt>
                <c:pt idx="267">
                  <c:v>1.0416965534350078</c:v>
                </c:pt>
                <c:pt idx="268">
                  <c:v>1.0416965554709063</c:v>
                </c:pt>
                <c:pt idx="269">
                  <c:v>1.0416965574337238</c:v>
                </c:pt>
                <c:pt idx="270">
                  <c:v>1.0416965593260838</c:v>
                </c:pt>
                <c:pt idx="271">
                  <c:v>1.0416965611505151</c:v>
                </c:pt>
                <c:pt idx="272">
                  <c:v>1.0416965629094566</c:v>
                </c:pt>
                <c:pt idx="273">
                  <c:v>1.0416965646052589</c:v>
                </c:pt>
                <c:pt idx="274">
                  <c:v>1.0416965662401882</c:v>
                </c:pt>
                <c:pt idx="275">
                  <c:v>1.0416965678164301</c:v>
                </c:pt>
                <c:pt idx="276">
                  <c:v>1.0416965693360907</c:v>
                </c:pt>
                <c:pt idx="277">
                  <c:v>1.0416965708012016</c:v>
                </c:pt>
                <c:pt idx="278">
                  <c:v>1.0416965722137206</c:v>
                </c:pt>
                <c:pt idx="279">
                  <c:v>1.0416965735755355</c:v>
                </c:pt>
                <c:pt idx="280">
                  <c:v>1.0416965748884666</c:v>
                </c:pt>
                <c:pt idx="281">
                  <c:v>1.0416965761542683</c:v>
                </c:pt>
                <c:pt idx="282">
                  <c:v>1.0416965773746327</c:v>
                </c:pt>
                <c:pt idx="283">
                  <c:v>1.0416965785511909</c:v>
                </c:pt>
                <c:pt idx="284">
                  <c:v>1.0416965796855151</c:v>
                </c:pt>
                <c:pt idx="285">
                  <c:v>1.0416965807791212</c:v>
                </c:pt>
                <c:pt idx="286">
                  <c:v>1.0416965818334714</c:v>
                </c:pt>
                <c:pt idx="287">
                  <c:v>1.0416965828499742</c:v>
                </c:pt>
                <c:pt idx="288">
                  <c:v>1.0416965838299885</c:v>
                </c:pt>
                <c:pt idx="289">
                  <c:v>1.0416965847748243</c:v>
                </c:pt>
                <c:pt idx="290">
                  <c:v>1.0416965856857439</c:v>
                </c:pt>
                <c:pt idx="291">
                  <c:v>1.0416965865639651</c:v>
                </c:pt>
                <c:pt idx="292">
                  <c:v>1.0416965874106616</c:v>
                </c:pt>
                <c:pt idx="293">
                  <c:v>1.0416965882269649</c:v>
                </c:pt>
                <c:pt idx="294">
                  <c:v>1.041696589013966</c:v>
                </c:pt>
                <c:pt idx="295">
                  <c:v>1.0416965897727168</c:v>
                </c:pt>
                <c:pt idx="296">
                  <c:v>1.0416965905042312</c:v>
                </c:pt>
                <c:pt idx="297">
                  <c:v>1.0416965912094873</c:v>
                </c:pt>
                <c:pt idx="298">
                  <c:v>1.0416965918894274</c:v>
                </c:pt>
                <c:pt idx="299">
                  <c:v>1.0416965925449602</c:v>
                </c:pt>
                <c:pt idx="300">
                  <c:v>1.0416965931769619</c:v>
                </c:pt>
                <c:pt idx="301">
                  <c:v>1.0416965937862772</c:v>
                </c:pt>
                <c:pt idx="302">
                  <c:v>1.0416965943737204</c:v>
                </c:pt>
                <c:pt idx="303">
                  <c:v>1.0416965949400767</c:v>
                </c:pt>
                <c:pt idx="304">
                  <c:v>1.041696595486103</c:v>
                </c:pt>
                <c:pt idx="305">
                  <c:v>1.0416965960125291</c:v>
                </c:pt>
                <c:pt idx="306">
                  <c:v>1.0416965965200584</c:v>
                </c:pt>
                <c:pt idx="307">
                  <c:v>1.0416965970093692</c:v>
                </c:pt>
                <c:pt idx="308">
                  <c:v>1.0416965974811159</c:v>
                </c:pt>
                <c:pt idx="309">
                  <c:v>1.0416965979359287</c:v>
                </c:pt>
                <c:pt idx="310">
                  <c:v>1.0416965983744153</c:v>
                </c:pt>
                <c:pt idx="311">
                  <c:v>1.041696598797162</c:v>
                </c:pt>
                <c:pt idx="312">
                  <c:v>1.0416965992047338</c:v>
                </c:pt>
                <c:pt idx="313">
                  <c:v>1.0416965995976752</c:v>
                </c:pt>
                <c:pt idx="314">
                  <c:v>1.0416965999765118</c:v>
                </c:pt>
                <c:pt idx="315">
                  <c:v>1.0416966003417494</c:v>
                </c:pt>
                <c:pt idx="316">
                  <c:v>1.0416966006938764</c:v>
                </c:pt>
                <c:pt idx="317">
                  <c:v>1.0416966010333633</c:v>
                </c:pt>
                <c:pt idx="318">
                  <c:v>1.0416966013606641</c:v>
                </c:pt>
                <c:pt idx="319">
                  <c:v>1.0416966016762159</c:v>
                </c:pt>
                <c:pt idx="320">
                  <c:v>1.0416966019804408</c:v>
                </c:pt>
                <c:pt idx="321">
                  <c:v>1.0416966022737451</c:v>
                </c:pt>
                <c:pt idx="322">
                  <c:v>1.0416966025565209</c:v>
                </c:pt>
                <c:pt idx="323">
                  <c:v>1.0416966028291461</c:v>
                </c:pt>
                <c:pt idx="324">
                  <c:v>1.041696603091985</c:v>
                </c:pt>
                <c:pt idx="325">
                  <c:v>1.0416966033453892</c:v>
                </c:pt>
                <c:pt idx="326">
                  <c:v>1.0416966035896971</c:v>
                </c:pt>
                <c:pt idx="327">
                  <c:v>1.0416966038252353</c:v>
                </c:pt>
                <c:pt idx="328">
                  <c:v>1.0416966040523186</c:v>
                </c:pt>
                <c:pt idx="329">
                  <c:v>1.0416966042712503</c:v>
                </c:pt>
                <c:pt idx="330">
                  <c:v>1.0416966044823235</c:v>
                </c:pt>
                <c:pt idx="331">
                  <c:v>1.0416966046858198</c:v>
                </c:pt>
                <c:pt idx="332">
                  <c:v>1.0416966048820113</c:v>
                </c:pt>
                <c:pt idx="333">
                  <c:v>1.0416966050711605</c:v>
                </c:pt>
                <c:pt idx="334">
                  <c:v>1.0416966052535197</c:v>
                </c:pt>
                <c:pt idx="335">
                  <c:v>1.0416966054293331</c:v>
                </c:pt>
                <c:pt idx="336">
                  <c:v>1.0416966055988355</c:v>
                </c:pt>
                <c:pt idx="337">
                  <c:v>1.0416966057622534</c:v>
                </c:pt>
                <c:pt idx="338">
                  <c:v>1.0416966059198052</c:v>
                </c:pt>
                <c:pt idx="339">
                  <c:v>1.0416966060717014</c:v>
                </c:pt>
                <c:pt idx="340">
                  <c:v>1.0416966062181452</c:v>
                </c:pt>
                <c:pt idx="341">
                  <c:v>1.0416966063593323</c:v>
                </c:pt>
                <c:pt idx="342">
                  <c:v>1.0416966064954511</c:v>
                </c:pt>
                <c:pt idx="343">
                  <c:v>1.041696606626684</c:v>
                </c:pt>
                <c:pt idx="344">
                  <c:v>1.0416966067532061</c:v>
                </c:pt>
                <c:pt idx="345">
                  <c:v>1.0416966068751863</c:v>
                </c:pt>
                <c:pt idx="346">
                  <c:v>1.0416966069927882</c:v>
                </c:pt>
                <c:pt idx="347">
                  <c:v>1.0416966071061684</c:v>
                </c:pt>
                <c:pt idx="348">
                  <c:v>1.041696607215479</c:v>
                </c:pt>
                <c:pt idx="349">
                  <c:v>1.0416966073208653</c:v>
                </c:pt>
                <c:pt idx="350">
                  <c:v>1.0416966074224689</c:v>
                </c:pt>
                <c:pt idx="351">
                  <c:v>1.0416966075204255</c:v>
                </c:pt>
                <c:pt idx="352">
                  <c:v>1.0416966076148657</c:v>
                </c:pt>
                <c:pt idx="353">
                  <c:v>1.0416966077059158</c:v>
                </c:pt>
                <c:pt idx="354">
                  <c:v>1.0416966077936975</c:v>
                </c:pt>
                <c:pt idx="355">
                  <c:v>1.0416966078783283</c:v>
                </c:pt>
                <c:pt idx="356">
                  <c:v>1.041696607959921</c:v>
                </c:pt>
                <c:pt idx="357">
                  <c:v>1.041696608038585</c:v>
                </c:pt>
                <c:pt idx="358">
                  <c:v>1.0416966081144254</c:v>
                </c:pt>
                <c:pt idx="359">
                  <c:v>1.0416966081875432</c:v>
                </c:pt>
                <c:pt idx="360">
                  <c:v>1.0416966082580363</c:v>
                </c:pt>
                <c:pt idx="361">
                  <c:v>1.0416966083259991</c:v>
                </c:pt>
                <c:pt idx="362">
                  <c:v>1.0416966083915224</c:v>
                </c:pt>
                <c:pt idx="363">
                  <c:v>1.0416966084546935</c:v>
                </c:pt>
                <c:pt idx="364">
                  <c:v>1.041696608515597</c:v>
                </c:pt>
                <c:pt idx="365">
                  <c:v>1.0416966085743145</c:v>
                </c:pt>
                <c:pt idx="366">
                  <c:v>1.0416966086309241</c:v>
                </c:pt>
                <c:pt idx="367">
                  <c:v>1.0416966086855015</c:v>
                </c:pt>
                <c:pt idx="368">
                  <c:v>1.0416966087381199</c:v>
                </c:pt>
                <c:pt idx="369">
                  <c:v>1.0416966087888495</c:v>
                </c:pt>
                <c:pt idx="370">
                  <c:v>1.0416966088377582</c:v>
                </c:pt>
                <c:pt idx="371">
                  <c:v>1.0416966088849111</c:v>
                </c:pt>
                <c:pt idx="372">
                  <c:v>1.0416966089303716</c:v>
                </c:pt>
                <c:pt idx="373">
                  <c:v>1.0416966089742001</c:v>
                </c:pt>
                <c:pt idx="374">
                  <c:v>1.0416966090164554</c:v>
                </c:pt>
                <c:pt idx="375">
                  <c:v>1.0416966090571937</c:v>
                </c:pt>
                <c:pt idx="376">
                  <c:v>1.0416966090964699</c:v>
                </c:pt>
                <c:pt idx="377">
                  <c:v>1.0416966091343363</c:v>
                </c:pt>
                <c:pt idx="378">
                  <c:v>1.0416966091708431</c:v>
                </c:pt>
                <c:pt idx="379">
                  <c:v>1.0416966092060396</c:v>
                </c:pt>
                <c:pt idx="380">
                  <c:v>1.0416966092399729</c:v>
                </c:pt>
                <c:pt idx="381">
                  <c:v>1.0416966092726878</c:v>
                </c:pt>
                <c:pt idx="382">
                  <c:v>1.0416966093042286</c:v>
                </c:pt>
                <c:pt idx="383">
                  <c:v>1.0416966093346369</c:v>
                </c:pt>
                <c:pt idx="384">
                  <c:v>1.0416966093639539</c:v>
                </c:pt>
                <c:pt idx="385">
                  <c:v>1.0416966093922186</c:v>
                </c:pt>
                <c:pt idx="386">
                  <c:v>1.0416966094194686</c:v>
                </c:pt>
                <c:pt idx="387">
                  <c:v>1.0416966094457405</c:v>
                </c:pt>
                <c:pt idx="388">
                  <c:v>1.0416966094710691</c:v>
                </c:pt>
                <c:pt idx="389">
                  <c:v>1.0416966094954887</c:v>
                </c:pt>
                <c:pt idx="390">
                  <c:v>1.0416966095190316</c:v>
                </c:pt>
                <c:pt idx="391">
                  <c:v>1.0416966095417297</c:v>
                </c:pt>
                <c:pt idx="392">
                  <c:v>1.0416966095636129</c:v>
                </c:pt>
                <c:pt idx="393">
                  <c:v>1.0416966095847104</c:v>
                </c:pt>
                <c:pt idx="394">
                  <c:v>1.0416966096050506</c:v>
                </c:pt>
                <c:pt idx="395">
                  <c:v>1.0416966096246609</c:v>
                </c:pt>
                <c:pt idx="396">
                  <c:v>1.0416966096435671</c:v>
                </c:pt>
                <c:pt idx="397">
                  <c:v>1.0416966096617946</c:v>
                </c:pt>
                <c:pt idx="398">
                  <c:v>1.0416966096793678</c:v>
                </c:pt>
                <c:pt idx="399">
                  <c:v>1.0416966096963103</c:v>
                </c:pt>
                <c:pt idx="400">
                  <c:v>1.0416966097126446</c:v>
                </c:pt>
                <c:pt idx="401">
                  <c:v>1.0416966097283926</c:v>
                </c:pt>
                <c:pt idx="402">
                  <c:v>1.0416966097435751</c:v>
                </c:pt>
                <c:pt idx="403">
                  <c:v>1.0416966097582128</c:v>
                </c:pt>
                <c:pt idx="404">
                  <c:v>1.041696609772325</c:v>
                </c:pt>
                <c:pt idx="405">
                  <c:v>1.0416966097859306</c:v>
                </c:pt>
                <c:pt idx="406">
                  <c:v>1.0416966097990479</c:v>
                </c:pt>
                <c:pt idx="407">
                  <c:v>1.0416966098116944</c:v>
                </c:pt>
                <c:pt idx="408">
                  <c:v>1.0416966098238867</c:v>
                </c:pt>
                <c:pt idx="409">
                  <c:v>1.0416966098356415</c:v>
                </c:pt>
                <c:pt idx="410">
                  <c:v>1.0416966098469744</c:v>
                </c:pt>
                <c:pt idx="411">
                  <c:v>1.0416966098579004</c:v>
                </c:pt>
                <c:pt idx="412">
                  <c:v>1.0416966098684342</c:v>
                </c:pt>
                <c:pt idx="413">
                  <c:v>1.0416966098785898</c:v>
                </c:pt>
                <c:pt idx="414">
                  <c:v>1.0416966098883811</c:v>
                </c:pt>
                <c:pt idx="415">
                  <c:v>1.0416966098978206</c:v>
                </c:pt>
                <c:pt idx="416">
                  <c:v>1.0416966099069216</c:v>
                </c:pt>
                <c:pt idx="417">
                  <c:v>1.0416966099156957</c:v>
                </c:pt>
                <c:pt idx="418">
                  <c:v>1.0416966099241549</c:v>
                </c:pt>
                <c:pt idx="419">
                  <c:v>1.0416966099323104</c:v>
                </c:pt>
                <c:pt idx="420">
                  <c:v>1.0416966099401732</c:v>
                </c:pt>
                <c:pt idx="421">
                  <c:v>1.0416966099477538</c:v>
                </c:pt>
                <c:pt idx="422">
                  <c:v>1.0416966099550622</c:v>
                </c:pt>
                <c:pt idx="423">
                  <c:v>1.0416966099621083</c:v>
                </c:pt>
                <c:pt idx="424">
                  <c:v>1.0416966099689013</c:v>
                </c:pt>
                <c:pt idx="425">
                  <c:v>1.0416966099754508</c:v>
                </c:pt>
                <c:pt idx="426">
                  <c:v>1.0416966099817648</c:v>
                </c:pt>
                <c:pt idx="427">
                  <c:v>1.0416966099878524</c:v>
                </c:pt>
                <c:pt idx="428">
                  <c:v>1.0416966099937215</c:v>
                </c:pt>
                <c:pt idx="429">
                  <c:v>1.0416966099993799</c:v>
                </c:pt>
                <c:pt idx="430">
                  <c:v>1.041696610004835</c:v>
                </c:pt>
                <c:pt idx="431">
                  <c:v>1.0416966100100946</c:v>
                </c:pt>
                <c:pt idx="432">
                  <c:v>1.0416966100151652</c:v>
                </c:pt>
                <c:pt idx="433">
                  <c:v>1.0416966100200538</c:v>
                </c:pt>
                <c:pt idx="434">
                  <c:v>1.0416966100247669</c:v>
                </c:pt>
                <c:pt idx="435">
                  <c:v>1.0416966100293108</c:v>
                </c:pt>
                <c:pt idx="436">
                  <c:v>1.0416966100336917</c:v>
                </c:pt>
                <c:pt idx="437">
                  <c:v>1.0416966100379152</c:v>
                </c:pt>
                <c:pt idx="438">
                  <c:v>1.0416966100419873</c:v>
                </c:pt>
                <c:pt idx="439">
                  <c:v>1.0416966100459131</c:v>
                </c:pt>
                <c:pt idx="440">
                  <c:v>1.041696610049698</c:v>
                </c:pt>
                <c:pt idx="441">
                  <c:v>1.0416966100533469</c:v>
                </c:pt>
                <c:pt idx="442">
                  <c:v>1.041696610056865</c:v>
                </c:pt>
                <c:pt idx="443">
                  <c:v>1.0416966100602567</c:v>
                </c:pt>
                <c:pt idx="444">
                  <c:v>1.0416966100635268</c:v>
                </c:pt>
                <c:pt idx="445">
                  <c:v>1.0416966100666794</c:v>
                </c:pt>
                <c:pt idx="446">
                  <c:v>1.0416966100697189</c:v>
                </c:pt>
                <c:pt idx="447">
                  <c:v>1.0416966100726492</c:v>
                </c:pt>
                <c:pt idx="448">
                  <c:v>1.0416966100754743</c:v>
                </c:pt>
                <c:pt idx="449">
                  <c:v>1.0416966100781981</c:v>
                </c:pt>
                <c:pt idx="450">
                  <c:v>1.041696610080824</c:v>
                </c:pt>
                <c:pt idx="451">
                  <c:v>1.0416966100833558</c:v>
                </c:pt>
                <c:pt idx="452">
                  <c:v>1.0416966100857967</c:v>
                </c:pt>
                <c:pt idx="453">
                  <c:v>1.04169661008815</c:v>
                </c:pt>
                <c:pt idx="454">
                  <c:v>1.0416966100904186</c:v>
                </c:pt>
                <c:pt idx="455">
                  <c:v>1.0416966100926059</c:v>
                </c:pt>
                <c:pt idx="456">
                  <c:v>1.0416966100947147</c:v>
                </c:pt>
                <c:pt idx="457">
                  <c:v>1.0416966100967477</c:v>
                </c:pt>
                <c:pt idx="458">
                  <c:v>1.041696610098708</c:v>
                </c:pt>
                <c:pt idx="459">
                  <c:v>1.0416966101005978</c:v>
                </c:pt>
                <c:pt idx="460">
                  <c:v>1.0416966101024197</c:v>
                </c:pt>
                <c:pt idx="461">
                  <c:v>1.041696610104176</c:v>
                </c:pt>
                <c:pt idx="462">
                  <c:v>1.0416966101058696</c:v>
                </c:pt>
                <c:pt idx="463">
                  <c:v>1.0416966101075023</c:v>
                </c:pt>
                <c:pt idx="464">
                  <c:v>1.0416966101090763</c:v>
                </c:pt>
                <c:pt idx="465">
                  <c:v>1.041696610110594</c:v>
                </c:pt>
                <c:pt idx="466">
                  <c:v>1.0416966101120571</c:v>
                </c:pt>
                <c:pt idx="467">
                  <c:v>1.0416966101134675</c:v>
                </c:pt>
                <c:pt idx="468">
                  <c:v>1.0416966101148275</c:v>
                </c:pt>
                <c:pt idx="469">
                  <c:v>1.0416966101161387</c:v>
                </c:pt>
                <c:pt idx="470">
                  <c:v>1.0416966101174028</c:v>
                </c:pt>
                <c:pt idx="471">
                  <c:v>1.0416966101186214</c:v>
                </c:pt>
                <c:pt idx="472">
                  <c:v>1.0416966101197964</c:v>
                </c:pt>
                <c:pt idx="473">
                  <c:v>1.0416966101209291</c:v>
                </c:pt>
                <c:pt idx="474">
                  <c:v>1.0416966101220211</c:v>
                </c:pt>
                <c:pt idx="475">
                  <c:v>1.041696610123074</c:v>
                </c:pt>
                <c:pt idx="476">
                  <c:v>1.0416966101240892</c:v>
                </c:pt>
                <c:pt idx="477">
                  <c:v>1.0416966101250678</c:v>
                </c:pt>
                <c:pt idx="478">
                  <c:v>1.0416966101260114</c:v>
                </c:pt>
                <c:pt idx="479">
                  <c:v>1.0416966101269209</c:v>
                </c:pt>
                <c:pt idx="480">
                  <c:v>1.041696610127798</c:v>
                </c:pt>
                <c:pt idx="481">
                  <c:v>1.0416966101286436</c:v>
                </c:pt>
                <c:pt idx="482">
                  <c:v>1.0416966101294587</c:v>
                </c:pt>
                <c:pt idx="483">
                  <c:v>1.0416966101302447</c:v>
                </c:pt>
                <c:pt idx="484">
                  <c:v>1.0416966101310023</c:v>
                </c:pt>
                <c:pt idx="485">
                  <c:v>1.0416966101317329</c:v>
                </c:pt>
                <c:pt idx="486">
                  <c:v>1.0416966101324372</c:v>
                </c:pt>
                <c:pt idx="487">
                  <c:v>1.0416966101331162</c:v>
                </c:pt>
                <c:pt idx="488">
                  <c:v>1.0416966101337708</c:v>
                </c:pt>
                <c:pt idx="489">
                  <c:v>1.0416966101344018</c:v>
                </c:pt>
                <c:pt idx="490">
                  <c:v>1.0416966101350105</c:v>
                </c:pt>
                <c:pt idx="491">
                  <c:v>1.0416966101355971</c:v>
                </c:pt>
                <c:pt idx="492">
                  <c:v>1.0416966101361627</c:v>
                </c:pt>
                <c:pt idx="493">
                  <c:v>1.041696610136708</c:v>
                </c:pt>
                <c:pt idx="494">
                  <c:v>1.0416966101372336</c:v>
                </c:pt>
                <c:pt idx="495">
                  <c:v>1.0416966101377405</c:v>
                </c:pt>
                <c:pt idx="496">
                  <c:v>1.041696610138229</c:v>
                </c:pt>
                <c:pt idx="497">
                  <c:v>1.0416966101387002</c:v>
                </c:pt>
                <c:pt idx="498">
                  <c:v>1.0416966101391543</c:v>
                </c:pt>
                <c:pt idx="499">
                  <c:v>1.0416966101395921</c:v>
                </c:pt>
                <c:pt idx="500">
                  <c:v>1.0416966101400145</c:v>
                </c:pt>
                <c:pt idx="501">
                  <c:v>1.0416966101404215</c:v>
                </c:pt>
                <c:pt idx="502">
                  <c:v>1.0416966101408138</c:v>
                </c:pt>
                <c:pt idx="503">
                  <c:v>1.0416966101411922</c:v>
                </c:pt>
                <c:pt idx="504">
                  <c:v>1.0416966101415568</c:v>
                </c:pt>
                <c:pt idx="505">
                  <c:v>1.0416966101419085</c:v>
                </c:pt>
                <c:pt idx="506">
                  <c:v>1.0416966101422476</c:v>
                </c:pt>
                <c:pt idx="507">
                  <c:v>1.0416966101425744</c:v>
                </c:pt>
                <c:pt idx="508">
                  <c:v>1.0416966101428895</c:v>
                </c:pt>
                <c:pt idx="509">
                  <c:v>1.0416966101431933</c:v>
                </c:pt>
                <c:pt idx="510">
                  <c:v>1.0416966101434861</c:v>
                </c:pt>
                <c:pt idx="511">
                  <c:v>1.0416966101437686</c:v>
                </c:pt>
                <c:pt idx="512">
                  <c:v>1.0416966101440408</c:v>
                </c:pt>
                <c:pt idx="513">
                  <c:v>1.0416966101443033</c:v>
                </c:pt>
                <c:pt idx="514">
                  <c:v>1.0416966101445564</c:v>
                </c:pt>
                <c:pt idx="515">
                  <c:v>1.0416966101448004</c:v>
                </c:pt>
                <c:pt idx="516">
                  <c:v>1.0416966101450356</c:v>
                </c:pt>
                <c:pt idx="517">
                  <c:v>1.0416966101452623</c:v>
                </c:pt>
                <c:pt idx="518">
                  <c:v>1.041696610145481</c:v>
                </c:pt>
                <c:pt idx="519">
                  <c:v>1.0416966101456917</c:v>
                </c:pt>
                <c:pt idx="520">
                  <c:v>1.0416966101458949</c:v>
                </c:pt>
                <c:pt idx="521">
                  <c:v>1.0416966101460909</c:v>
                </c:pt>
                <c:pt idx="522">
                  <c:v>1.0416966101462797</c:v>
                </c:pt>
                <c:pt idx="523">
                  <c:v>1.041696610146462</c:v>
                </c:pt>
                <c:pt idx="524">
                  <c:v>1.0416966101466374</c:v>
                </c:pt>
                <c:pt idx="525">
                  <c:v>1.0416966101468068</c:v>
                </c:pt>
                <c:pt idx="526">
                  <c:v>1.0416966101469698</c:v>
                </c:pt>
                <c:pt idx="527">
                  <c:v>1.0416966101471272</c:v>
                </c:pt>
                <c:pt idx="528">
                  <c:v>1.0416966101472789</c:v>
                </c:pt>
                <c:pt idx="529">
                  <c:v>1.0416966101474252</c:v>
                </c:pt>
                <c:pt idx="530">
                  <c:v>1.0416966101475662</c:v>
                </c:pt>
                <c:pt idx="531">
                  <c:v>1.0416966101477021</c:v>
                </c:pt>
                <c:pt idx="532">
                  <c:v>1.0416966101478331</c:v>
                </c:pt>
                <c:pt idx="533">
                  <c:v>1.0416966101479594</c:v>
                </c:pt>
                <c:pt idx="534">
                  <c:v>1.0416966101480813</c:v>
                </c:pt>
                <c:pt idx="535">
                  <c:v>1.0416966101481988</c:v>
                </c:pt>
                <c:pt idx="536">
                  <c:v>1.0416966101483121</c:v>
                </c:pt>
                <c:pt idx="537">
                  <c:v>1.0416966101484211</c:v>
                </c:pt>
                <c:pt idx="538">
                  <c:v>1.0416966101485263</c:v>
                </c:pt>
                <c:pt idx="539">
                  <c:v>1.0416966101486278</c:v>
                </c:pt>
                <c:pt idx="540">
                  <c:v>1.0416966101487257</c:v>
                </c:pt>
                <c:pt idx="541">
                  <c:v>1.0416966101488199</c:v>
                </c:pt>
                <c:pt idx="542">
                  <c:v>1.0416966101489109</c:v>
                </c:pt>
                <c:pt idx="543">
                  <c:v>1.0416966101489986</c:v>
                </c:pt>
                <c:pt idx="544">
                  <c:v>1.041696610149083</c:v>
                </c:pt>
                <c:pt idx="545">
                  <c:v>1.0416966101491645</c:v>
                </c:pt>
                <c:pt idx="546">
                  <c:v>1.0416966101492431</c:v>
                </c:pt>
                <c:pt idx="547">
                  <c:v>1.0416966101493188</c:v>
                </c:pt>
                <c:pt idx="548">
                  <c:v>1.0416966101493919</c:v>
                </c:pt>
                <c:pt idx="549">
                  <c:v>1.0416966101494622</c:v>
                </c:pt>
                <c:pt idx="550">
                  <c:v>1.0416966101495302</c:v>
                </c:pt>
                <c:pt idx="551">
                  <c:v>1.0416966101495955</c:v>
                </c:pt>
                <c:pt idx="552">
                  <c:v>1.0416966101496585</c:v>
                </c:pt>
                <c:pt idx="553">
                  <c:v>1.0416966101497194</c:v>
                </c:pt>
                <c:pt idx="554">
                  <c:v>1.041696610149778</c:v>
                </c:pt>
                <c:pt idx="555">
                  <c:v>1.0416966101498346</c:v>
                </c:pt>
                <c:pt idx="556">
                  <c:v>1.041696610149889</c:v>
                </c:pt>
                <c:pt idx="557">
                  <c:v>1.0416966101499416</c:v>
                </c:pt>
                <c:pt idx="558">
                  <c:v>1.0416966101499923</c:v>
                </c:pt>
                <c:pt idx="559">
                  <c:v>1.0416966101500411</c:v>
                </c:pt>
                <c:pt idx="560">
                  <c:v>1.0416966101500882</c:v>
                </c:pt>
                <c:pt idx="561">
                  <c:v>1.0416966101501337</c:v>
                </c:pt>
                <c:pt idx="562">
                  <c:v>1.0416966101501774</c:v>
                </c:pt>
                <c:pt idx="563">
                  <c:v>1.0416966101502196</c:v>
                </c:pt>
                <c:pt idx="564">
                  <c:v>1.0416966101502603</c:v>
                </c:pt>
                <c:pt idx="565">
                  <c:v>1.0416966101502996</c:v>
                </c:pt>
                <c:pt idx="566">
                  <c:v>1.0416966101503373</c:v>
                </c:pt>
                <c:pt idx="567">
                  <c:v>1.0416966101503737</c:v>
                </c:pt>
                <c:pt idx="568">
                  <c:v>1.041696610150409</c:v>
                </c:pt>
                <c:pt idx="569">
                  <c:v>1.0416966101504428</c:v>
                </c:pt>
                <c:pt idx="570">
                  <c:v>1.0416966101504754</c:v>
                </c:pt>
                <c:pt idx="571">
                  <c:v>1.041696610150507</c:v>
                </c:pt>
                <c:pt idx="572">
                  <c:v>1.0416966101505374</c:v>
                </c:pt>
                <c:pt idx="573">
                  <c:v>1.0416966101505667</c:v>
                </c:pt>
                <c:pt idx="574">
                  <c:v>1.0416966101505949</c:v>
                </c:pt>
                <c:pt idx="575">
                  <c:v>1.041696610150622</c:v>
                </c:pt>
                <c:pt idx="576">
                  <c:v>1.0416966101506484</c:v>
                </c:pt>
                <c:pt idx="577">
                  <c:v>1.0416966101506735</c:v>
                </c:pt>
                <c:pt idx="578">
                  <c:v>1.0416966101506979</c:v>
                </c:pt>
                <c:pt idx="579">
                  <c:v>1.0416966101507215</c:v>
                </c:pt>
                <c:pt idx="580">
                  <c:v>1.0416966101507441</c:v>
                </c:pt>
                <c:pt idx="581">
                  <c:v>1.0416966101507661</c:v>
                </c:pt>
                <c:pt idx="582">
                  <c:v>1.0416966101507872</c:v>
                </c:pt>
                <c:pt idx="583">
                  <c:v>1.0416966101508074</c:v>
                </c:pt>
                <c:pt idx="584">
                  <c:v>1.0416966101508269</c:v>
                </c:pt>
                <c:pt idx="585">
                  <c:v>1.0416966101508458</c:v>
                </c:pt>
                <c:pt idx="586">
                  <c:v>1.041696610150864</c:v>
                </c:pt>
                <c:pt idx="587">
                  <c:v>1.0416966101508816</c:v>
                </c:pt>
                <c:pt idx="588">
                  <c:v>1.0416966101508984</c:v>
                </c:pt>
                <c:pt idx="589">
                  <c:v>1.0416966101509149</c:v>
                </c:pt>
                <c:pt idx="590">
                  <c:v>1.0416966101509306</c:v>
                </c:pt>
                <c:pt idx="591">
                  <c:v>1.0416966101509457</c:v>
                </c:pt>
                <c:pt idx="592">
                  <c:v>1.0416966101509604</c:v>
                </c:pt>
                <c:pt idx="593">
                  <c:v>1.0416966101509744</c:v>
                </c:pt>
                <c:pt idx="594">
                  <c:v>1.0416966101509881</c:v>
                </c:pt>
                <c:pt idx="595">
                  <c:v>1.0416966101510012</c:v>
                </c:pt>
                <c:pt idx="596">
                  <c:v>1.0416966101510137</c:v>
                </c:pt>
                <c:pt idx="597">
                  <c:v>1.0416966101510259</c:v>
                </c:pt>
                <c:pt idx="598">
                  <c:v>1.0416966101510376</c:v>
                </c:pt>
                <c:pt idx="599">
                  <c:v>1.041696610151049</c:v>
                </c:pt>
                <c:pt idx="600">
                  <c:v>1.0416966101510599</c:v>
                </c:pt>
                <c:pt idx="601">
                  <c:v>1.0416966101510705</c:v>
                </c:pt>
                <c:pt idx="602">
                  <c:v>1.0416966101510805</c:v>
                </c:pt>
                <c:pt idx="603">
                  <c:v>1.0416966101510903</c:v>
                </c:pt>
                <c:pt idx="604">
                  <c:v>1.0416966101510998</c:v>
                </c:pt>
                <c:pt idx="605">
                  <c:v>1.0416966101511089</c:v>
                </c:pt>
                <c:pt idx="606">
                  <c:v>1.0416966101511176</c:v>
                </c:pt>
                <c:pt idx="607">
                  <c:v>1.041696610151126</c:v>
                </c:pt>
                <c:pt idx="608">
                  <c:v>1.0416966101511342</c:v>
                </c:pt>
                <c:pt idx="609">
                  <c:v>1.041696610151142</c:v>
                </c:pt>
                <c:pt idx="610">
                  <c:v>1.0416966101511496</c:v>
                </c:pt>
                <c:pt idx="611">
                  <c:v>1.0416966101511569</c:v>
                </c:pt>
                <c:pt idx="612">
                  <c:v>1.041696610151164</c:v>
                </c:pt>
                <c:pt idx="613">
                  <c:v>1.0416966101511707</c:v>
                </c:pt>
                <c:pt idx="614">
                  <c:v>1.0416966101511773</c:v>
                </c:pt>
                <c:pt idx="615">
                  <c:v>1.0416966101511835</c:v>
                </c:pt>
                <c:pt idx="616">
                  <c:v>1.0416966101511898</c:v>
                </c:pt>
                <c:pt idx="617">
                  <c:v>1.0416966101511955</c:v>
                </c:pt>
                <c:pt idx="618">
                  <c:v>1.0416966101512013</c:v>
                </c:pt>
                <c:pt idx="619">
                  <c:v>1.0416966101512066</c:v>
                </c:pt>
                <c:pt idx="620">
                  <c:v>1.041696610151212</c:v>
                </c:pt>
                <c:pt idx="621">
                  <c:v>1.0416966101512171</c:v>
                </c:pt>
                <c:pt idx="622">
                  <c:v>1.0416966101512217</c:v>
                </c:pt>
                <c:pt idx="623">
                  <c:v>1.0416966101512266</c:v>
                </c:pt>
                <c:pt idx="624">
                  <c:v>1.0416966101512311</c:v>
                </c:pt>
                <c:pt idx="625">
                  <c:v>1.0416966101512355</c:v>
                </c:pt>
                <c:pt idx="626">
                  <c:v>1.0416966101512397</c:v>
                </c:pt>
                <c:pt idx="627">
                  <c:v>1.0416966101512437</c:v>
                </c:pt>
                <c:pt idx="628">
                  <c:v>1.0416966101512477</c:v>
                </c:pt>
                <c:pt idx="629">
                  <c:v>1.0416966101512515</c:v>
                </c:pt>
                <c:pt idx="630">
                  <c:v>1.041696610151255</c:v>
                </c:pt>
                <c:pt idx="631">
                  <c:v>1.0416966101512586</c:v>
                </c:pt>
                <c:pt idx="632">
                  <c:v>1.0416966101512619</c:v>
                </c:pt>
                <c:pt idx="633">
                  <c:v>1.0416966101512652</c:v>
                </c:pt>
                <c:pt idx="634">
                  <c:v>1.0416966101512684</c:v>
                </c:pt>
                <c:pt idx="635">
                  <c:v>1.0416966101512715</c:v>
                </c:pt>
                <c:pt idx="636">
                  <c:v>1.0416966101512743</c:v>
                </c:pt>
                <c:pt idx="637">
                  <c:v>1.0416966101512772</c:v>
                </c:pt>
                <c:pt idx="638">
                  <c:v>1.0416966101512799</c:v>
                </c:pt>
                <c:pt idx="639">
                  <c:v>1.0416966101512826</c:v>
                </c:pt>
                <c:pt idx="640">
                  <c:v>1.041696610151285</c:v>
                </c:pt>
                <c:pt idx="641">
                  <c:v>1.0416966101512874</c:v>
                </c:pt>
                <c:pt idx="642">
                  <c:v>1.0416966101512899</c:v>
                </c:pt>
                <c:pt idx="643">
                  <c:v>1.0416966101512921</c:v>
                </c:pt>
                <c:pt idx="644">
                  <c:v>1.0416966101512943</c:v>
                </c:pt>
                <c:pt idx="645">
                  <c:v>1.0416966101512963</c:v>
                </c:pt>
                <c:pt idx="646">
                  <c:v>1.0416966101512983</c:v>
                </c:pt>
                <c:pt idx="647">
                  <c:v>1.0416966101513003</c:v>
                </c:pt>
                <c:pt idx="648">
                  <c:v>1.0416966101513023</c:v>
                </c:pt>
                <c:pt idx="649">
                  <c:v>1.0416966101513041</c:v>
                </c:pt>
                <c:pt idx="650">
                  <c:v>1.0416966101513059</c:v>
                </c:pt>
                <c:pt idx="651">
                  <c:v>1.0416966101513074</c:v>
                </c:pt>
                <c:pt idx="652">
                  <c:v>1.0416966101513092</c:v>
                </c:pt>
                <c:pt idx="653">
                  <c:v>1.0416966101513108</c:v>
                </c:pt>
                <c:pt idx="654">
                  <c:v>1.0416966101513123</c:v>
                </c:pt>
                <c:pt idx="655">
                  <c:v>1.0416966101513137</c:v>
                </c:pt>
                <c:pt idx="656">
                  <c:v>1.0416966101513152</c:v>
                </c:pt>
                <c:pt idx="657">
                  <c:v>1.0416966101513165</c:v>
                </c:pt>
                <c:pt idx="658">
                  <c:v>1.0416966101513179</c:v>
                </c:pt>
                <c:pt idx="659">
                  <c:v>1.041696610151319</c:v>
                </c:pt>
                <c:pt idx="660">
                  <c:v>1.0416966101513203</c:v>
                </c:pt>
                <c:pt idx="661">
                  <c:v>1.0416966101513214</c:v>
                </c:pt>
                <c:pt idx="662">
                  <c:v>1.0416966101513225</c:v>
                </c:pt>
                <c:pt idx="663">
                  <c:v>1.0416966101513236</c:v>
                </c:pt>
                <c:pt idx="664">
                  <c:v>1.0416966101513248</c:v>
                </c:pt>
                <c:pt idx="665">
                  <c:v>1.0416966101513256</c:v>
                </c:pt>
                <c:pt idx="666">
                  <c:v>1.0416966101513268</c:v>
                </c:pt>
                <c:pt idx="667">
                  <c:v>1.0416966101513276</c:v>
                </c:pt>
                <c:pt idx="668">
                  <c:v>1.0416966101513285</c:v>
                </c:pt>
                <c:pt idx="669">
                  <c:v>1.0416966101513294</c:v>
                </c:pt>
                <c:pt idx="670">
                  <c:v>1.0416966101513303</c:v>
                </c:pt>
                <c:pt idx="671">
                  <c:v>1.0416966101513312</c:v>
                </c:pt>
                <c:pt idx="672">
                  <c:v>1.0416966101513319</c:v>
                </c:pt>
                <c:pt idx="673">
                  <c:v>1.0416966101513325</c:v>
                </c:pt>
                <c:pt idx="674">
                  <c:v>1.0416966101513334</c:v>
                </c:pt>
                <c:pt idx="675">
                  <c:v>1.0416966101513341</c:v>
                </c:pt>
                <c:pt idx="676">
                  <c:v>1.0416966101513347</c:v>
                </c:pt>
                <c:pt idx="677">
                  <c:v>1.0416966101513354</c:v>
                </c:pt>
                <c:pt idx="678">
                  <c:v>1.0416966101513361</c:v>
                </c:pt>
                <c:pt idx="679">
                  <c:v>1.0416966101513367</c:v>
                </c:pt>
                <c:pt idx="680">
                  <c:v>1.0416966101513372</c:v>
                </c:pt>
                <c:pt idx="681">
                  <c:v>1.0416966101513379</c:v>
                </c:pt>
                <c:pt idx="682">
                  <c:v>1.0416966101513383</c:v>
                </c:pt>
                <c:pt idx="683">
                  <c:v>1.0416966101513387</c:v>
                </c:pt>
                <c:pt idx="684">
                  <c:v>1.0416966101513394</c:v>
                </c:pt>
                <c:pt idx="685">
                  <c:v>1.0416966101513399</c:v>
                </c:pt>
                <c:pt idx="686">
                  <c:v>1.0416966101513403</c:v>
                </c:pt>
                <c:pt idx="687">
                  <c:v>1.0416966101513407</c:v>
                </c:pt>
                <c:pt idx="688">
                  <c:v>1.0416966101513412</c:v>
                </c:pt>
                <c:pt idx="689">
                  <c:v>1.0416966101513416</c:v>
                </c:pt>
                <c:pt idx="690">
                  <c:v>1.0416966101513421</c:v>
                </c:pt>
                <c:pt idx="691">
                  <c:v>1.0416966101513425</c:v>
                </c:pt>
                <c:pt idx="692">
                  <c:v>1.0416966101513427</c:v>
                </c:pt>
                <c:pt idx="693">
                  <c:v>1.0416966101513432</c:v>
                </c:pt>
                <c:pt idx="694">
                  <c:v>1.0416966101513436</c:v>
                </c:pt>
                <c:pt idx="695">
                  <c:v>1.0416966101513438</c:v>
                </c:pt>
                <c:pt idx="696">
                  <c:v>1.0416966101513443</c:v>
                </c:pt>
                <c:pt idx="697">
                  <c:v>1.0416966101513445</c:v>
                </c:pt>
                <c:pt idx="698">
                  <c:v>1.0416966101513447</c:v>
                </c:pt>
                <c:pt idx="699">
                  <c:v>1.0416966101513452</c:v>
                </c:pt>
                <c:pt idx="700">
                  <c:v>1.0416966101513454</c:v>
                </c:pt>
                <c:pt idx="701">
                  <c:v>1.0416966101513456</c:v>
                </c:pt>
                <c:pt idx="702">
                  <c:v>1.0416966101513458</c:v>
                </c:pt>
                <c:pt idx="703">
                  <c:v>1.0416966101513461</c:v>
                </c:pt>
                <c:pt idx="704">
                  <c:v>1.0416966101513465</c:v>
                </c:pt>
                <c:pt idx="705">
                  <c:v>1.0416966101513467</c:v>
                </c:pt>
                <c:pt idx="706">
                  <c:v>1.041696610151347</c:v>
                </c:pt>
                <c:pt idx="707">
                  <c:v>1.0416966101513472</c:v>
                </c:pt>
                <c:pt idx="708">
                  <c:v>1.0416966101513474</c:v>
                </c:pt>
                <c:pt idx="709">
                  <c:v>1.0416966101513474</c:v>
                </c:pt>
                <c:pt idx="710">
                  <c:v>1.0416966101513476</c:v>
                </c:pt>
                <c:pt idx="711">
                  <c:v>1.0416966101513478</c:v>
                </c:pt>
                <c:pt idx="712">
                  <c:v>1.0416966101513481</c:v>
                </c:pt>
                <c:pt idx="713">
                  <c:v>1.0416966101513483</c:v>
                </c:pt>
                <c:pt idx="714">
                  <c:v>1.0416966101513485</c:v>
                </c:pt>
                <c:pt idx="715">
                  <c:v>1.0416966101513485</c:v>
                </c:pt>
                <c:pt idx="716">
                  <c:v>1.0416966101513487</c:v>
                </c:pt>
                <c:pt idx="717">
                  <c:v>1.041696610151349</c:v>
                </c:pt>
                <c:pt idx="718">
                  <c:v>1.041696610151349</c:v>
                </c:pt>
                <c:pt idx="719">
                  <c:v>1.0416966101513492</c:v>
                </c:pt>
                <c:pt idx="720">
                  <c:v>1.0416966101513494</c:v>
                </c:pt>
                <c:pt idx="721">
                  <c:v>1.0416966101513494</c:v>
                </c:pt>
                <c:pt idx="722">
                  <c:v>1.0416966101513496</c:v>
                </c:pt>
                <c:pt idx="723">
                  <c:v>1.0416966101513496</c:v>
                </c:pt>
                <c:pt idx="724">
                  <c:v>1.0416966101513498</c:v>
                </c:pt>
                <c:pt idx="725">
                  <c:v>1.0416966101513498</c:v>
                </c:pt>
                <c:pt idx="726">
                  <c:v>1.0416966101513501</c:v>
                </c:pt>
                <c:pt idx="727">
                  <c:v>1.0416966101513501</c:v>
                </c:pt>
                <c:pt idx="728">
                  <c:v>1.0416966101513503</c:v>
                </c:pt>
                <c:pt idx="729">
                  <c:v>1.0416966101513503</c:v>
                </c:pt>
                <c:pt idx="730">
                  <c:v>1.0416966101513505</c:v>
                </c:pt>
                <c:pt idx="731">
                  <c:v>1.0416966101513505</c:v>
                </c:pt>
                <c:pt idx="732">
                  <c:v>1.0416966101513505</c:v>
                </c:pt>
                <c:pt idx="733">
                  <c:v>1.0416966101513507</c:v>
                </c:pt>
                <c:pt idx="734">
                  <c:v>1.0416966101513507</c:v>
                </c:pt>
                <c:pt idx="735">
                  <c:v>1.041696610151351</c:v>
                </c:pt>
                <c:pt idx="736">
                  <c:v>1.041696610151351</c:v>
                </c:pt>
                <c:pt idx="737">
                  <c:v>1.041696610151351</c:v>
                </c:pt>
                <c:pt idx="738">
                  <c:v>1.041696610151351</c:v>
                </c:pt>
                <c:pt idx="739">
                  <c:v>1.0416966101513512</c:v>
                </c:pt>
                <c:pt idx="740">
                  <c:v>1.0416966101513512</c:v>
                </c:pt>
                <c:pt idx="741">
                  <c:v>1.0416966101513512</c:v>
                </c:pt>
                <c:pt idx="742">
                  <c:v>1.0416966101513514</c:v>
                </c:pt>
                <c:pt idx="743">
                  <c:v>1.0416966101513514</c:v>
                </c:pt>
                <c:pt idx="744">
                  <c:v>1.0416966101513514</c:v>
                </c:pt>
                <c:pt idx="745">
                  <c:v>1.0416966101513514</c:v>
                </c:pt>
                <c:pt idx="746">
                  <c:v>1.0416966101513516</c:v>
                </c:pt>
                <c:pt idx="747">
                  <c:v>1.0416966101513516</c:v>
                </c:pt>
                <c:pt idx="748">
                  <c:v>1.0416966101513516</c:v>
                </c:pt>
                <c:pt idx="749">
                  <c:v>1.0416966101513516</c:v>
                </c:pt>
                <c:pt idx="750">
                  <c:v>1.0416966101513518</c:v>
                </c:pt>
                <c:pt idx="751">
                  <c:v>1.0416966101513518</c:v>
                </c:pt>
                <c:pt idx="752">
                  <c:v>1.0416966101513518</c:v>
                </c:pt>
                <c:pt idx="753">
                  <c:v>1.0416966101513518</c:v>
                </c:pt>
                <c:pt idx="754">
                  <c:v>1.0416966101513518</c:v>
                </c:pt>
                <c:pt idx="755">
                  <c:v>1.0416966101513518</c:v>
                </c:pt>
                <c:pt idx="756">
                  <c:v>1.0416966101513521</c:v>
                </c:pt>
                <c:pt idx="757">
                  <c:v>1.0416966101513521</c:v>
                </c:pt>
                <c:pt idx="758">
                  <c:v>1.0416966101513521</c:v>
                </c:pt>
                <c:pt idx="759">
                  <c:v>1.0416966101513521</c:v>
                </c:pt>
                <c:pt idx="760">
                  <c:v>1.0416966101513521</c:v>
                </c:pt>
                <c:pt idx="761">
                  <c:v>1.0416966101513521</c:v>
                </c:pt>
                <c:pt idx="762">
                  <c:v>1.0416966101513521</c:v>
                </c:pt>
                <c:pt idx="763">
                  <c:v>1.0416966101513523</c:v>
                </c:pt>
                <c:pt idx="764">
                  <c:v>1.0416966101513523</c:v>
                </c:pt>
                <c:pt idx="765">
                  <c:v>1.0416966101513523</c:v>
                </c:pt>
                <c:pt idx="766">
                  <c:v>1.0416966101513523</c:v>
                </c:pt>
                <c:pt idx="767">
                  <c:v>1.0416966101513523</c:v>
                </c:pt>
                <c:pt idx="768">
                  <c:v>1.0416966101513523</c:v>
                </c:pt>
                <c:pt idx="769">
                  <c:v>1.0416966101513523</c:v>
                </c:pt>
                <c:pt idx="770">
                  <c:v>1.0416966101513523</c:v>
                </c:pt>
                <c:pt idx="771">
                  <c:v>1.0416966101513523</c:v>
                </c:pt>
                <c:pt idx="772">
                  <c:v>1.0416966101513525</c:v>
                </c:pt>
                <c:pt idx="773">
                  <c:v>1.0416966101513525</c:v>
                </c:pt>
                <c:pt idx="774">
                  <c:v>1.0416966101513525</c:v>
                </c:pt>
                <c:pt idx="775">
                  <c:v>1.0416966101513525</c:v>
                </c:pt>
                <c:pt idx="776">
                  <c:v>1.0416966101513525</c:v>
                </c:pt>
                <c:pt idx="777">
                  <c:v>1.0416966101513525</c:v>
                </c:pt>
                <c:pt idx="778">
                  <c:v>1.0416966101513525</c:v>
                </c:pt>
                <c:pt idx="779">
                  <c:v>1.0416966101513525</c:v>
                </c:pt>
                <c:pt idx="780">
                  <c:v>1.0416966101513525</c:v>
                </c:pt>
                <c:pt idx="781">
                  <c:v>1.0416966101513525</c:v>
                </c:pt>
                <c:pt idx="782">
                  <c:v>1.0416966101513525</c:v>
                </c:pt>
                <c:pt idx="783">
                  <c:v>1.0416966101513525</c:v>
                </c:pt>
                <c:pt idx="784">
                  <c:v>1.0416966101513525</c:v>
                </c:pt>
                <c:pt idx="785">
                  <c:v>1.0416966101513525</c:v>
                </c:pt>
                <c:pt idx="786">
                  <c:v>1.0416966101513527</c:v>
                </c:pt>
                <c:pt idx="787">
                  <c:v>1.0416966101513527</c:v>
                </c:pt>
                <c:pt idx="788">
                  <c:v>1.0416966101513527</c:v>
                </c:pt>
                <c:pt idx="789">
                  <c:v>1.0416966101513527</c:v>
                </c:pt>
                <c:pt idx="790">
                  <c:v>1.0416966101513527</c:v>
                </c:pt>
                <c:pt idx="791">
                  <c:v>1.0416966101513527</c:v>
                </c:pt>
                <c:pt idx="792">
                  <c:v>1.0416966101513527</c:v>
                </c:pt>
                <c:pt idx="793">
                  <c:v>1.0416966101513527</c:v>
                </c:pt>
                <c:pt idx="794">
                  <c:v>1.0416966101513527</c:v>
                </c:pt>
                <c:pt idx="795">
                  <c:v>1.0416966101513527</c:v>
                </c:pt>
                <c:pt idx="796">
                  <c:v>1.0416966101513527</c:v>
                </c:pt>
                <c:pt idx="797">
                  <c:v>1.0416966101513527</c:v>
                </c:pt>
                <c:pt idx="798">
                  <c:v>1.0416966101513527</c:v>
                </c:pt>
                <c:pt idx="799">
                  <c:v>1.0416966101513527</c:v>
                </c:pt>
                <c:pt idx="800">
                  <c:v>1.0416966101513527</c:v>
                </c:pt>
                <c:pt idx="801">
                  <c:v>1.0416966101513527</c:v>
                </c:pt>
                <c:pt idx="802">
                  <c:v>1.0416966101513527</c:v>
                </c:pt>
                <c:pt idx="803">
                  <c:v>1.0416966101513527</c:v>
                </c:pt>
                <c:pt idx="804">
                  <c:v>1.0416966101513527</c:v>
                </c:pt>
                <c:pt idx="805">
                  <c:v>1.0416966101513527</c:v>
                </c:pt>
                <c:pt idx="806">
                  <c:v>1.0416966101513527</c:v>
                </c:pt>
                <c:pt idx="807">
                  <c:v>1.0416966101513527</c:v>
                </c:pt>
                <c:pt idx="808">
                  <c:v>1.0416966101513527</c:v>
                </c:pt>
                <c:pt idx="809">
                  <c:v>1.0416966101513527</c:v>
                </c:pt>
                <c:pt idx="810">
                  <c:v>1.0416966101513527</c:v>
                </c:pt>
                <c:pt idx="811">
                  <c:v>1.0416966101513527</c:v>
                </c:pt>
                <c:pt idx="812">
                  <c:v>1.0416966101513527</c:v>
                </c:pt>
                <c:pt idx="813">
                  <c:v>1.0416966101513527</c:v>
                </c:pt>
                <c:pt idx="814">
                  <c:v>1.0416966101513527</c:v>
                </c:pt>
                <c:pt idx="815">
                  <c:v>1.0416966101513527</c:v>
                </c:pt>
                <c:pt idx="816">
                  <c:v>1.041696610151353</c:v>
                </c:pt>
                <c:pt idx="817">
                  <c:v>1.041696610151353</c:v>
                </c:pt>
                <c:pt idx="818">
                  <c:v>1.041696610151353</c:v>
                </c:pt>
                <c:pt idx="819">
                  <c:v>1.041696610151353</c:v>
                </c:pt>
                <c:pt idx="820">
                  <c:v>1.041696610151353</c:v>
                </c:pt>
                <c:pt idx="821">
                  <c:v>1.041696610151353</c:v>
                </c:pt>
                <c:pt idx="822">
                  <c:v>1.041696610151353</c:v>
                </c:pt>
                <c:pt idx="823">
                  <c:v>1.041696610151353</c:v>
                </c:pt>
                <c:pt idx="824">
                  <c:v>1.041696610151353</c:v>
                </c:pt>
                <c:pt idx="825">
                  <c:v>1.041696610151353</c:v>
                </c:pt>
                <c:pt idx="826">
                  <c:v>1.041696610151353</c:v>
                </c:pt>
                <c:pt idx="827">
                  <c:v>1.041696610151353</c:v>
                </c:pt>
                <c:pt idx="828">
                  <c:v>1.041696610151353</c:v>
                </c:pt>
                <c:pt idx="829">
                  <c:v>1.041696610151353</c:v>
                </c:pt>
                <c:pt idx="830">
                  <c:v>1.041696610151353</c:v>
                </c:pt>
                <c:pt idx="831">
                  <c:v>1.041696610151353</c:v>
                </c:pt>
                <c:pt idx="832">
                  <c:v>1.041696610151353</c:v>
                </c:pt>
                <c:pt idx="833">
                  <c:v>1.041696610151353</c:v>
                </c:pt>
                <c:pt idx="834">
                  <c:v>1.041696610151353</c:v>
                </c:pt>
                <c:pt idx="835">
                  <c:v>1.041696610151353</c:v>
                </c:pt>
                <c:pt idx="836">
                  <c:v>1.041696610151353</c:v>
                </c:pt>
                <c:pt idx="837">
                  <c:v>1.041696610151353</c:v>
                </c:pt>
                <c:pt idx="838">
                  <c:v>1.041696610151353</c:v>
                </c:pt>
                <c:pt idx="839">
                  <c:v>1.041696610151353</c:v>
                </c:pt>
                <c:pt idx="840">
                  <c:v>1.041696610151353</c:v>
                </c:pt>
                <c:pt idx="841">
                  <c:v>1.041696610151353</c:v>
                </c:pt>
                <c:pt idx="842">
                  <c:v>1.041696610151353</c:v>
                </c:pt>
                <c:pt idx="843">
                  <c:v>1.041696610151353</c:v>
                </c:pt>
                <c:pt idx="844">
                  <c:v>1.041696610151353</c:v>
                </c:pt>
                <c:pt idx="845">
                  <c:v>1.041696610151353</c:v>
                </c:pt>
                <c:pt idx="846">
                  <c:v>1.041696610151353</c:v>
                </c:pt>
                <c:pt idx="847">
                  <c:v>1.041696610151353</c:v>
                </c:pt>
                <c:pt idx="848">
                  <c:v>1.041696610151353</c:v>
                </c:pt>
                <c:pt idx="849">
                  <c:v>1.041696610151353</c:v>
                </c:pt>
                <c:pt idx="850">
                  <c:v>1.041696610151353</c:v>
                </c:pt>
                <c:pt idx="851">
                  <c:v>1.041696610151353</c:v>
                </c:pt>
                <c:pt idx="852">
                  <c:v>1.041696610151353</c:v>
                </c:pt>
                <c:pt idx="853">
                  <c:v>1.041696610151353</c:v>
                </c:pt>
                <c:pt idx="854">
                  <c:v>1.041696610151353</c:v>
                </c:pt>
                <c:pt idx="855">
                  <c:v>1.041696610151353</c:v>
                </c:pt>
                <c:pt idx="856">
                  <c:v>1.041696610151353</c:v>
                </c:pt>
                <c:pt idx="857">
                  <c:v>1.041696610151353</c:v>
                </c:pt>
                <c:pt idx="858">
                  <c:v>1.041696610151353</c:v>
                </c:pt>
                <c:pt idx="859">
                  <c:v>1.041696610151353</c:v>
                </c:pt>
                <c:pt idx="860">
                  <c:v>1.041696610151353</c:v>
                </c:pt>
                <c:pt idx="861">
                  <c:v>1.041696610151353</c:v>
                </c:pt>
                <c:pt idx="862">
                  <c:v>1.041696610151353</c:v>
                </c:pt>
                <c:pt idx="863">
                  <c:v>1.041696610151353</c:v>
                </c:pt>
                <c:pt idx="864">
                  <c:v>1.041696610151353</c:v>
                </c:pt>
                <c:pt idx="865">
                  <c:v>1.041696610151353</c:v>
                </c:pt>
                <c:pt idx="866">
                  <c:v>1.041696610151353</c:v>
                </c:pt>
                <c:pt idx="867">
                  <c:v>1.041696610151353</c:v>
                </c:pt>
                <c:pt idx="868">
                  <c:v>1.041696610151353</c:v>
                </c:pt>
                <c:pt idx="869">
                  <c:v>1.041696610151353</c:v>
                </c:pt>
                <c:pt idx="870">
                  <c:v>1.041696610151353</c:v>
                </c:pt>
                <c:pt idx="871">
                  <c:v>1.041696610151353</c:v>
                </c:pt>
                <c:pt idx="872">
                  <c:v>1.041696610151353</c:v>
                </c:pt>
                <c:pt idx="873">
                  <c:v>1.041696610151353</c:v>
                </c:pt>
                <c:pt idx="874">
                  <c:v>1.041696610151353</c:v>
                </c:pt>
                <c:pt idx="875">
                  <c:v>1.041696610151353</c:v>
                </c:pt>
                <c:pt idx="876">
                  <c:v>1.041696610151353</c:v>
                </c:pt>
                <c:pt idx="877">
                  <c:v>1.041696610151353</c:v>
                </c:pt>
                <c:pt idx="878">
                  <c:v>1.041696610151353</c:v>
                </c:pt>
                <c:pt idx="879">
                  <c:v>1.041696610151353</c:v>
                </c:pt>
                <c:pt idx="880">
                  <c:v>1.041696610151353</c:v>
                </c:pt>
                <c:pt idx="881">
                  <c:v>1.041696610151353</c:v>
                </c:pt>
                <c:pt idx="882">
                  <c:v>1.041696610151353</c:v>
                </c:pt>
                <c:pt idx="883">
                  <c:v>1.041696610151353</c:v>
                </c:pt>
                <c:pt idx="884">
                  <c:v>1.041696610151353</c:v>
                </c:pt>
                <c:pt idx="885">
                  <c:v>1.041696610151353</c:v>
                </c:pt>
                <c:pt idx="886">
                  <c:v>1.041696610151353</c:v>
                </c:pt>
                <c:pt idx="887">
                  <c:v>1.041696610151353</c:v>
                </c:pt>
                <c:pt idx="888">
                  <c:v>1.041696610151353</c:v>
                </c:pt>
                <c:pt idx="889">
                  <c:v>1.041696610151353</c:v>
                </c:pt>
                <c:pt idx="890">
                  <c:v>1.041696610151353</c:v>
                </c:pt>
                <c:pt idx="891">
                  <c:v>1.041696610151353</c:v>
                </c:pt>
                <c:pt idx="892">
                  <c:v>1.041696610151353</c:v>
                </c:pt>
                <c:pt idx="893">
                  <c:v>1.041696610151353</c:v>
                </c:pt>
                <c:pt idx="894">
                  <c:v>1.041696610151353</c:v>
                </c:pt>
                <c:pt idx="895">
                  <c:v>1.041696610151353</c:v>
                </c:pt>
                <c:pt idx="896">
                  <c:v>1.041696610151353</c:v>
                </c:pt>
                <c:pt idx="897">
                  <c:v>1.041696610151353</c:v>
                </c:pt>
                <c:pt idx="898">
                  <c:v>1.041696610151353</c:v>
                </c:pt>
                <c:pt idx="899">
                  <c:v>1.041696610151353</c:v>
                </c:pt>
                <c:pt idx="900">
                  <c:v>1.041696610151353</c:v>
                </c:pt>
                <c:pt idx="901">
                  <c:v>1.041696610151353</c:v>
                </c:pt>
                <c:pt idx="902">
                  <c:v>1.041696610151353</c:v>
                </c:pt>
                <c:pt idx="903">
                  <c:v>1.041696610151353</c:v>
                </c:pt>
                <c:pt idx="904">
                  <c:v>1.041696610151353</c:v>
                </c:pt>
                <c:pt idx="905">
                  <c:v>1.041696610151353</c:v>
                </c:pt>
                <c:pt idx="906">
                  <c:v>1.041696610151353</c:v>
                </c:pt>
                <c:pt idx="907">
                  <c:v>1.041696610151353</c:v>
                </c:pt>
                <c:pt idx="908">
                  <c:v>1.041696610151353</c:v>
                </c:pt>
                <c:pt idx="909">
                  <c:v>1.041696610151353</c:v>
                </c:pt>
                <c:pt idx="910">
                  <c:v>1.041696610151353</c:v>
                </c:pt>
                <c:pt idx="911">
                  <c:v>1.041696610151353</c:v>
                </c:pt>
                <c:pt idx="912">
                  <c:v>1.041696610151353</c:v>
                </c:pt>
                <c:pt idx="913">
                  <c:v>1.041696610151353</c:v>
                </c:pt>
                <c:pt idx="914">
                  <c:v>1.041696610151353</c:v>
                </c:pt>
                <c:pt idx="915">
                  <c:v>1.041696610151353</c:v>
                </c:pt>
                <c:pt idx="916">
                  <c:v>1.041696610151353</c:v>
                </c:pt>
                <c:pt idx="917">
                  <c:v>1.041696610151353</c:v>
                </c:pt>
                <c:pt idx="918">
                  <c:v>1.041696610151353</c:v>
                </c:pt>
                <c:pt idx="919">
                  <c:v>1.041696610151353</c:v>
                </c:pt>
                <c:pt idx="920">
                  <c:v>1.041696610151353</c:v>
                </c:pt>
                <c:pt idx="921">
                  <c:v>1.041696610151353</c:v>
                </c:pt>
                <c:pt idx="922">
                  <c:v>1.041696610151353</c:v>
                </c:pt>
                <c:pt idx="923">
                  <c:v>1.041696610151353</c:v>
                </c:pt>
                <c:pt idx="924">
                  <c:v>1.041696610151353</c:v>
                </c:pt>
                <c:pt idx="925">
                  <c:v>1.041696610151353</c:v>
                </c:pt>
                <c:pt idx="926">
                  <c:v>1.041696610151353</c:v>
                </c:pt>
                <c:pt idx="927">
                  <c:v>1.041696610151353</c:v>
                </c:pt>
                <c:pt idx="928">
                  <c:v>1.041696610151353</c:v>
                </c:pt>
                <c:pt idx="929">
                  <c:v>1.041696610151353</c:v>
                </c:pt>
                <c:pt idx="930">
                  <c:v>1.041696610151353</c:v>
                </c:pt>
                <c:pt idx="931">
                  <c:v>1.041696610151353</c:v>
                </c:pt>
                <c:pt idx="932">
                  <c:v>1.041696610151353</c:v>
                </c:pt>
                <c:pt idx="933">
                  <c:v>1.041696610151353</c:v>
                </c:pt>
                <c:pt idx="934">
                  <c:v>1.041696610151353</c:v>
                </c:pt>
                <c:pt idx="935">
                  <c:v>1.041696610151353</c:v>
                </c:pt>
                <c:pt idx="936">
                  <c:v>1.041696610151353</c:v>
                </c:pt>
                <c:pt idx="937">
                  <c:v>1.041696610151353</c:v>
                </c:pt>
                <c:pt idx="938">
                  <c:v>1.041696610151353</c:v>
                </c:pt>
                <c:pt idx="939">
                  <c:v>1.041696610151353</c:v>
                </c:pt>
                <c:pt idx="940">
                  <c:v>1.041696610151353</c:v>
                </c:pt>
                <c:pt idx="941">
                  <c:v>1.041696610151353</c:v>
                </c:pt>
                <c:pt idx="942">
                  <c:v>1.041696610151353</c:v>
                </c:pt>
                <c:pt idx="943">
                  <c:v>1.041696610151353</c:v>
                </c:pt>
                <c:pt idx="944">
                  <c:v>1.041696610151353</c:v>
                </c:pt>
                <c:pt idx="945">
                  <c:v>1.041696610151353</c:v>
                </c:pt>
                <c:pt idx="946">
                  <c:v>1.041696610151353</c:v>
                </c:pt>
                <c:pt idx="947">
                  <c:v>1.041696610151353</c:v>
                </c:pt>
                <c:pt idx="948">
                  <c:v>1.041696610151353</c:v>
                </c:pt>
                <c:pt idx="949">
                  <c:v>1.041696610151353</c:v>
                </c:pt>
                <c:pt idx="950">
                  <c:v>1.041696610151353</c:v>
                </c:pt>
                <c:pt idx="951">
                  <c:v>1.041696610151353</c:v>
                </c:pt>
                <c:pt idx="952">
                  <c:v>1.041696610151353</c:v>
                </c:pt>
                <c:pt idx="953">
                  <c:v>1.041696610151353</c:v>
                </c:pt>
                <c:pt idx="954">
                  <c:v>1.041696610151353</c:v>
                </c:pt>
                <c:pt idx="955">
                  <c:v>1.041696610151353</c:v>
                </c:pt>
                <c:pt idx="956">
                  <c:v>1.041696610151353</c:v>
                </c:pt>
                <c:pt idx="957">
                  <c:v>1.041696610151353</c:v>
                </c:pt>
                <c:pt idx="958">
                  <c:v>1.041696610151353</c:v>
                </c:pt>
                <c:pt idx="959">
                  <c:v>1.041696610151353</c:v>
                </c:pt>
                <c:pt idx="960">
                  <c:v>1.041696610151353</c:v>
                </c:pt>
                <c:pt idx="961">
                  <c:v>1.041696610151353</c:v>
                </c:pt>
                <c:pt idx="962">
                  <c:v>1.041696610151353</c:v>
                </c:pt>
                <c:pt idx="963">
                  <c:v>1.041696610151353</c:v>
                </c:pt>
                <c:pt idx="964">
                  <c:v>1.041696610151353</c:v>
                </c:pt>
                <c:pt idx="965">
                  <c:v>1.041696610151353</c:v>
                </c:pt>
                <c:pt idx="966">
                  <c:v>1.041696610151353</c:v>
                </c:pt>
                <c:pt idx="967">
                  <c:v>1.041696610151353</c:v>
                </c:pt>
                <c:pt idx="968">
                  <c:v>1.041696610151353</c:v>
                </c:pt>
                <c:pt idx="969">
                  <c:v>1.041696610151353</c:v>
                </c:pt>
                <c:pt idx="970">
                  <c:v>1.041696610151353</c:v>
                </c:pt>
                <c:pt idx="971">
                  <c:v>1.041696610151353</c:v>
                </c:pt>
                <c:pt idx="972">
                  <c:v>1.041696610151353</c:v>
                </c:pt>
                <c:pt idx="973">
                  <c:v>1.041696610151353</c:v>
                </c:pt>
                <c:pt idx="974">
                  <c:v>1.041696610151353</c:v>
                </c:pt>
                <c:pt idx="975">
                  <c:v>1.041696610151353</c:v>
                </c:pt>
                <c:pt idx="976">
                  <c:v>1.041696610151353</c:v>
                </c:pt>
                <c:pt idx="977">
                  <c:v>1.041696610151353</c:v>
                </c:pt>
                <c:pt idx="978">
                  <c:v>1.041696610151353</c:v>
                </c:pt>
                <c:pt idx="979">
                  <c:v>1.041696610151353</c:v>
                </c:pt>
                <c:pt idx="980">
                  <c:v>1.041696610151353</c:v>
                </c:pt>
                <c:pt idx="981">
                  <c:v>1.041696610151353</c:v>
                </c:pt>
                <c:pt idx="982">
                  <c:v>1.041696610151353</c:v>
                </c:pt>
                <c:pt idx="983">
                  <c:v>1.041696610151353</c:v>
                </c:pt>
                <c:pt idx="984">
                  <c:v>1.041696610151353</c:v>
                </c:pt>
                <c:pt idx="985">
                  <c:v>1.041696610151353</c:v>
                </c:pt>
                <c:pt idx="986">
                  <c:v>1.041696610151353</c:v>
                </c:pt>
                <c:pt idx="987">
                  <c:v>1.041696610151353</c:v>
                </c:pt>
                <c:pt idx="988">
                  <c:v>1.041696610151353</c:v>
                </c:pt>
                <c:pt idx="989">
                  <c:v>1.041696610151353</c:v>
                </c:pt>
                <c:pt idx="990">
                  <c:v>1.041696610151353</c:v>
                </c:pt>
                <c:pt idx="991">
                  <c:v>1.041696610151353</c:v>
                </c:pt>
                <c:pt idx="992">
                  <c:v>1.041696610151353</c:v>
                </c:pt>
                <c:pt idx="993">
                  <c:v>1.041696610151353</c:v>
                </c:pt>
                <c:pt idx="994">
                  <c:v>1.041696610151353</c:v>
                </c:pt>
                <c:pt idx="995">
                  <c:v>1.041696610151353</c:v>
                </c:pt>
                <c:pt idx="996">
                  <c:v>1.041696610151353</c:v>
                </c:pt>
                <c:pt idx="997">
                  <c:v>1.041696610151353</c:v>
                </c:pt>
                <c:pt idx="998">
                  <c:v>1.041696610151353</c:v>
                </c:pt>
              </c:numCache>
            </c:numRef>
          </c:yVal>
          <c:smooth val="0"/>
        </c:ser>
        <c:ser>
          <c:idx val="4"/>
          <c:order val="2"/>
          <c:tx>
            <c:v>Storage Inventory</c:v>
          </c:tx>
          <c:spPr>
            <a:ln w="63500" cmpd="dbl"/>
          </c:spPr>
          <c:marker>
            <c:symbol val="none"/>
          </c:marker>
          <c:xVal>
            <c:numRef>
              <c:f>'tritium breeding'!$AW$4:$AW$1003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8.8000000000000106E-2</c:v>
                </c:pt>
                <c:pt idx="89">
                  <c:v>8.9000000000000107E-2</c:v>
                </c:pt>
                <c:pt idx="90">
                  <c:v>9.0000000000000094E-2</c:v>
                </c:pt>
                <c:pt idx="91">
                  <c:v>9.1000000000000095E-2</c:v>
                </c:pt>
                <c:pt idx="92">
                  <c:v>9.2000000000000096E-2</c:v>
                </c:pt>
                <c:pt idx="93">
                  <c:v>9.3000000000000096E-2</c:v>
                </c:pt>
                <c:pt idx="94">
                  <c:v>9.4000000000000097E-2</c:v>
                </c:pt>
                <c:pt idx="95">
                  <c:v>9.5000000000000098E-2</c:v>
                </c:pt>
                <c:pt idx="96">
                  <c:v>9.6000000000000099E-2</c:v>
                </c:pt>
                <c:pt idx="97">
                  <c:v>9.70000000000001E-2</c:v>
                </c:pt>
                <c:pt idx="98">
                  <c:v>9.8000000000000101E-2</c:v>
                </c:pt>
                <c:pt idx="99">
                  <c:v>9.9000000000000102E-2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0.59400000000000097</c:v>
                </c:pt>
                <c:pt idx="595">
                  <c:v>0.59500000000000097</c:v>
                </c:pt>
                <c:pt idx="596">
                  <c:v>0.59600000000000097</c:v>
                </c:pt>
                <c:pt idx="597">
                  <c:v>0.59700000000000097</c:v>
                </c:pt>
                <c:pt idx="598">
                  <c:v>0.59800000000000098</c:v>
                </c:pt>
                <c:pt idx="599">
                  <c:v>0.59900000000000098</c:v>
                </c:pt>
                <c:pt idx="600">
                  <c:v>0.60000000000000098</c:v>
                </c:pt>
                <c:pt idx="601">
                  <c:v>0.60100000000000098</c:v>
                </c:pt>
                <c:pt idx="602">
                  <c:v>0.60200000000000098</c:v>
                </c:pt>
                <c:pt idx="603">
                  <c:v>0.60300000000000098</c:v>
                </c:pt>
                <c:pt idx="604">
                  <c:v>0.60400000000000098</c:v>
                </c:pt>
                <c:pt idx="605">
                  <c:v>0.60500000000000098</c:v>
                </c:pt>
                <c:pt idx="606">
                  <c:v>0.60600000000000098</c:v>
                </c:pt>
                <c:pt idx="607">
                  <c:v>0.60700000000000098</c:v>
                </c:pt>
                <c:pt idx="608">
                  <c:v>0.60800000000000098</c:v>
                </c:pt>
                <c:pt idx="609">
                  <c:v>0.60900000000000098</c:v>
                </c:pt>
                <c:pt idx="610">
                  <c:v>0.61000000000000099</c:v>
                </c:pt>
                <c:pt idx="611">
                  <c:v>0.61100000000000099</c:v>
                </c:pt>
                <c:pt idx="612">
                  <c:v>0.61200000000000099</c:v>
                </c:pt>
                <c:pt idx="613">
                  <c:v>0.61300000000000099</c:v>
                </c:pt>
                <c:pt idx="614">
                  <c:v>0.61400000000000099</c:v>
                </c:pt>
                <c:pt idx="615">
                  <c:v>0.61500000000000099</c:v>
                </c:pt>
                <c:pt idx="616">
                  <c:v>0.61600000000000099</c:v>
                </c:pt>
                <c:pt idx="617">
                  <c:v>0.61700000000000099</c:v>
                </c:pt>
                <c:pt idx="618">
                  <c:v>0.61800000000000099</c:v>
                </c:pt>
                <c:pt idx="619">
                  <c:v>0.61900000000000099</c:v>
                </c:pt>
                <c:pt idx="620">
                  <c:v>0.62000000000000099</c:v>
                </c:pt>
                <c:pt idx="621">
                  <c:v>0.621000000000001</c:v>
                </c:pt>
                <c:pt idx="622">
                  <c:v>0.622000000000001</c:v>
                </c:pt>
                <c:pt idx="623">
                  <c:v>0.623000000000001</c:v>
                </c:pt>
                <c:pt idx="624">
                  <c:v>0.624000000000001</c:v>
                </c:pt>
                <c:pt idx="625">
                  <c:v>0.625000000000001</c:v>
                </c:pt>
                <c:pt idx="626">
                  <c:v>0.626000000000001</c:v>
                </c:pt>
                <c:pt idx="627">
                  <c:v>0.627000000000001</c:v>
                </c:pt>
                <c:pt idx="628">
                  <c:v>0.628000000000001</c:v>
                </c:pt>
                <c:pt idx="629">
                  <c:v>0.629000000000001</c:v>
                </c:pt>
                <c:pt idx="630">
                  <c:v>0.630000000000001</c:v>
                </c:pt>
                <c:pt idx="631">
                  <c:v>0.631000000000001</c:v>
                </c:pt>
                <c:pt idx="632">
                  <c:v>0.63200000000000101</c:v>
                </c:pt>
                <c:pt idx="633">
                  <c:v>0.63300000000000101</c:v>
                </c:pt>
                <c:pt idx="634">
                  <c:v>0.63400000000000101</c:v>
                </c:pt>
                <c:pt idx="635">
                  <c:v>0.63500000000000101</c:v>
                </c:pt>
                <c:pt idx="636">
                  <c:v>0.63600000000000101</c:v>
                </c:pt>
                <c:pt idx="637">
                  <c:v>0.63700000000000101</c:v>
                </c:pt>
                <c:pt idx="638">
                  <c:v>0.63800000000000101</c:v>
                </c:pt>
                <c:pt idx="639">
                  <c:v>0.63900000000000101</c:v>
                </c:pt>
                <c:pt idx="640">
                  <c:v>0.64000000000000101</c:v>
                </c:pt>
                <c:pt idx="641">
                  <c:v>0.64100000000000101</c:v>
                </c:pt>
                <c:pt idx="642">
                  <c:v>0.64200000000000101</c:v>
                </c:pt>
                <c:pt idx="643">
                  <c:v>0.64300000000000102</c:v>
                </c:pt>
                <c:pt idx="644">
                  <c:v>0.64400000000000102</c:v>
                </c:pt>
                <c:pt idx="645">
                  <c:v>0.64500000000000102</c:v>
                </c:pt>
                <c:pt idx="646">
                  <c:v>0.64600000000000102</c:v>
                </c:pt>
                <c:pt idx="647">
                  <c:v>0.64700000000000102</c:v>
                </c:pt>
                <c:pt idx="648">
                  <c:v>0.64800000000000102</c:v>
                </c:pt>
                <c:pt idx="649">
                  <c:v>0.64900000000000102</c:v>
                </c:pt>
                <c:pt idx="650">
                  <c:v>0.65000000000000102</c:v>
                </c:pt>
                <c:pt idx="651">
                  <c:v>0.65100000000000102</c:v>
                </c:pt>
                <c:pt idx="652">
                  <c:v>0.65200000000000102</c:v>
                </c:pt>
                <c:pt idx="653">
                  <c:v>0.65300000000000102</c:v>
                </c:pt>
                <c:pt idx="654">
                  <c:v>0.65400000000000102</c:v>
                </c:pt>
                <c:pt idx="655">
                  <c:v>0.65500000000000103</c:v>
                </c:pt>
                <c:pt idx="656">
                  <c:v>0.65600000000000103</c:v>
                </c:pt>
                <c:pt idx="657">
                  <c:v>0.65700000000000103</c:v>
                </c:pt>
                <c:pt idx="658">
                  <c:v>0.65800000000000103</c:v>
                </c:pt>
                <c:pt idx="659">
                  <c:v>0.65900000000000103</c:v>
                </c:pt>
                <c:pt idx="660">
                  <c:v>0.66000000000000103</c:v>
                </c:pt>
                <c:pt idx="661">
                  <c:v>0.66100000000000103</c:v>
                </c:pt>
                <c:pt idx="662">
                  <c:v>0.66200000000000103</c:v>
                </c:pt>
                <c:pt idx="663">
                  <c:v>0.66300000000000103</c:v>
                </c:pt>
                <c:pt idx="664">
                  <c:v>0.66400000000000103</c:v>
                </c:pt>
                <c:pt idx="665">
                  <c:v>0.66500000000000103</c:v>
                </c:pt>
                <c:pt idx="666">
                  <c:v>0.66600000000000104</c:v>
                </c:pt>
                <c:pt idx="667">
                  <c:v>0.66700000000000104</c:v>
                </c:pt>
                <c:pt idx="668">
                  <c:v>0.66800000000000104</c:v>
                </c:pt>
                <c:pt idx="669">
                  <c:v>0.66900000000000104</c:v>
                </c:pt>
                <c:pt idx="670">
                  <c:v>0.67000000000000104</c:v>
                </c:pt>
                <c:pt idx="671">
                  <c:v>0.67100000000000104</c:v>
                </c:pt>
                <c:pt idx="672">
                  <c:v>0.67200000000000104</c:v>
                </c:pt>
                <c:pt idx="673">
                  <c:v>0.67300000000000104</c:v>
                </c:pt>
                <c:pt idx="674">
                  <c:v>0.67400000000000104</c:v>
                </c:pt>
                <c:pt idx="675">
                  <c:v>0.67500000000000104</c:v>
                </c:pt>
                <c:pt idx="676">
                  <c:v>0.67600000000000104</c:v>
                </c:pt>
                <c:pt idx="677">
                  <c:v>0.67700000000000105</c:v>
                </c:pt>
                <c:pt idx="678">
                  <c:v>0.67800000000000105</c:v>
                </c:pt>
                <c:pt idx="679">
                  <c:v>0.67900000000000105</c:v>
                </c:pt>
                <c:pt idx="680">
                  <c:v>0.68000000000000105</c:v>
                </c:pt>
                <c:pt idx="681">
                  <c:v>0.68100000000000105</c:v>
                </c:pt>
                <c:pt idx="682">
                  <c:v>0.68200000000000105</c:v>
                </c:pt>
                <c:pt idx="683">
                  <c:v>0.68300000000000105</c:v>
                </c:pt>
                <c:pt idx="684">
                  <c:v>0.68400000000000105</c:v>
                </c:pt>
                <c:pt idx="685">
                  <c:v>0.68500000000000105</c:v>
                </c:pt>
                <c:pt idx="686">
                  <c:v>0.68600000000000105</c:v>
                </c:pt>
                <c:pt idx="687">
                  <c:v>0.68700000000000105</c:v>
                </c:pt>
                <c:pt idx="688">
                  <c:v>0.68800000000000106</c:v>
                </c:pt>
                <c:pt idx="689">
                  <c:v>0.68900000000000095</c:v>
                </c:pt>
                <c:pt idx="690">
                  <c:v>0.69000000000000095</c:v>
                </c:pt>
                <c:pt idx="691">
                  <c:v>0.69100000000000095</c:v>
                </c:pt>
                <c:pt idx="692">
                  <c:v>0.69200000000000095</c:v>
                </c:pt>
                <c:pt idx="693">
                  <c:v>0.69300000000000095</c:v>
                </c:pt>
                <c:pt idx="694">
                  <c:v>0.69400000000000095</c:v>
                </c:pt>
                <c:pt idx="695">
                  <c:v>0.69500000000000095</c:v>
                </c:pt>
                <c:pt idx="696">
                  <c:v>0.69600000000000095</c:v>
                </c:pt>
                <c:pt idx="697">
                  <c:v>0.69700000000000095</c:v>
                </c:pt>
                <c:pt idx="698">
                  <c:v>0.69800000000000095</c:v>
                </c:pt>
                <c:pt idx="699">
                  <c:v>0.69900000000000095</c:v>
                </c:pt>
                <c:pt idx="700">
                  <c:v>0.70000000000000095</c:v>
                </c:pt>
                <c:pt idx="701">
                  <c:v>0.70100000000000096</c:v>
                </c:pt>
                <c:pt idx="702">
                  <c:v>0.70200000000000096</c:v>
                </c:pt>
                <c:pt idx="703">
                  <c:v>0.70300000000000096</c:v>
                </c:pt>
                <c:pt idx="704">
                  <c:v>0.70400000000000096</c:v>
                </c:pt>
                <c:pt idx="705">
                  <c:v>0.70500000000000096</c:v>
                </c:pt>
                <c:pt idx="706">
                  <c:v>0.70600000000000096</c:v>
                </c:pt>
                <c:pt idx="707">
                  <c:v>0.70700000000000096</c:v>
                </c:pt>
                <c:pt idx="708">
                  <c:v>0.70800000000000096</c:v>
                </c:pt>
                <c:pt idx="709">
                  <c:v>0.70900000000000096</c:v>
                </c:pt>
                <c:pt idx="710">
                  <c:v>0.71000000000000096</c:v>
                </c:pt>
                <c:pt idx="711">
                  <c:v>0.71100000000000096</c:v>
                </c:pt>
                <c:pt idx="712">
                  <c:v>0.71200000000000097</c:v>
                </c:pt>
                <c:pt idx="713">
                  <c:v>0.71300000000000097</c:v>
                </c:pt>
                <c:pt idx="714">
                  <c:v>0.71400000000000097</c:v>
                </c:pt>
                <c:pt idx="715">
                  <c:v>0.71500000000000097</c:v>
                </c:pt>
                <c:pt idx="716">
                  <c:v>0.71600000000000097</c:v>
                </c:pt>
                <c:pt idx="717">
                  <c:v>0.71700000000000097</c:v>
                </c:pt>
                <c:pt idx="718">
                  <c:v>0.71800000000000097</c:v>
                </c:pt>
                <c:pt idx="719">
                  <c:v>0.71900000000000097</c:v>
                </c:pt>
                <c:pt idx="720">
                  <c:v>0.72000000000000097</c:v>
                </c:pt>
                <c:pt idx="721">
                  <c:v>0.72100000000000097</c:v>
                </c:pt>
                <c:pt idx="722">
                  <c:v>0.72200000000000097</c:v>
                </c:pt>
                <c:pt idx="723">
                  <c:v>0.72300000000000098</c:v>
                </c:pt>
                <c:pt idx="724">
                  <c:v>0.72400000000000098</c:v>
                </c:pt>
                <c:pt idx="725">
                  <c:v>0.72500000000000098</c:v>
                </c:pt>
                <c:pt idx="726">
                  <c:v>0.72600000000000098</c:v>
                </c:pt>
                <c:pt idx="727">
                  <c:v>0.72700000000000098</c:v>
                </c:pt>
                <c:pt idx="728">
                  <c:v>0.72800000000000098</c:v>
                </c:pt>
                <c:pt idx="729">
                  <c:v>0.72900000000000098</c:v>
                </c:pt>
                <c:pt idx="730">
                  <c:v>0.73000000000000098</c:v>
                </c:pt>
                <c:pt idx="731">
                  <c:v>0.73100000000000098</c:v>
                </c:pt>
                <c:pt idx="732">
                  <c:v>0.73200000000000098</c:v>
                </c:pt>
                <c:pt idx="733">
                  <c:v>0.73300000000000098</c:v>
                </c:pt>
                <c:pt idx="734">
                  <c:v>0.73400000000000098</c:v>
                </c:pt>
                <c:pt idx="735">
                  <c:v>0.73500000000000099</c:v>
                </c:pt>
                <c:pt idx="736">
                  <c:v>0.73600000000000099</c:v>
                </c:pt>
                <c:pt idx="737">
                  <c:v>0.73700000000000099</c:v>
                </c:pt>
                <c:pt idx="738">
                  <c:v>0.73800000000000099</c:v>
                </c:pt>
                <c:pt idx="739">
                  <c:v>0.73900000000000099</c:v>
                </c:pt>
                <c:pt idx="740">
                  <c:v>0.74000000000000099</c:v>
                </c:pt>
                <c:pt idx="741">
                  <c:v>0.74100000000000099</c:v>
                </c:pt>
                <c:pt idx="742">
                  <c:v>0.74200000000000099</c:v>
                </c:pt>
                <c:pt idx="743">
                  <c:v>0.74300000000000099</c:v>
                </c:pt>
                <c:pt idx="744">
                  <c:v>0.74400000000000099</c:v>
                </c:pt>
                <c:pt idx="745">
                  <c:v>0.74500000000000099</c:v>
                </c:pt>
                <c:pt idx="746">
                  <c:v>0.746000000000001</c:v>
                </c:pt>
                <c:pt idx="747">
                  <c:v>0.747000000000001</c:v>
                </c:pt>
                <c:pt idx="748">
                  <c:v>0.748000000000001</c:v>
                </c:pt>
                <c:pt idx="749">
                  <c:v>0.749000000000001</c:v>
                </c:pt>
                <c:pt idx="750">
                  <c:v>0.750000000000001</c:v>
                </c:pt>
                <c:pt idx="751">
                  <c:v>0.751000000000001</c:v>
                </c:pt>
                <c:pt idx="752">
                  <c:v>0.752000000000001</c:v>
                </c:pt>
                <c:pt idx="753">
                  <c:v>0.753000000000001</c:v>
                </c:pt>
                <c:pt idx="754">
                  <c:v>0.754000000000001</c:v>
                </c:pt>
                <c:pt idx="755">
                  <c:v>0.755000000000001</c:v>
                </c:pt>
                <c:pt idx="756">
                  <c:v>0.756000000000001</c:v>
                </c:pt>
                <c:pt idx="757">
                  <c:v>0.75700000000000101</c:v>
                </c:pt>
                <c:pt idx="758">
                  <c:v>0.75800000000000101</c:v>
                </c:pt>
                <c:pt idx="759">
                  <c:v>0.75900000000000101</c:v>
                </c:pt>
                <c:pt idx="760">
                  <c:v>0.76000000000000101</c:v>
                </c:pt>
                <c:pt idx="761">
                  <c:v>0.76100000000000101</c:v>
                </c:pt>
                <c:pt idx="762">
                  <c:v>0.76200000000000101</c:v>
                </c:pt>
                <c:pt idx="763">
                  <c:v>0.76300000000000101</c:v>
                </c:pt>
                <c:pt idx="764">
                  <c:v>0.76400000000000101</c:v>
                </c:pt>
                <c:pt idx="765">
                  <c:v>0.76500000000000101</c:v>
                </c:pt>
                <c:pt idx="766">
                  <c:v>0.76600000000000101</c:v>
                </c:pt>
                <c:pt idx="767">
                  <c:v>0.76700000000000101</c:v>
                </c:pt>
                <c:pt idx="768">
                  <c:v>0.76800000000000102</c:v>
                </c:pt>
                <c:pt idx="769">
                  <c:v>0.76900000000000102</c:v>
                </c:pt>
                <c:pt idx="770">
                  <c:v>0.77000000000000102</c:v>
                </c:pt>
                <c:pt idx="771">
                  <c:v>0.77100000000000102</c:v>
                </c:pt>
                <c:pt idx="772">
                  <c:v>0.77200000000000102</c:v>
                </c:pt>
                <c:pt idx="773">
                  <c:v>0.77300000000000102</c:v>
                </c:pt>
                <c:pt idx="774">
                  <c:v>0.77400000000000102</c:v>
                </c:pt>
                <c:pt idx="775">
                  <c:v>0.77500000000000102</c:v>
                </c:pt>
                <c:pt idx="776">
                  <c:v>0.77600000000000102</c:v>
                </c:pt>
                <c:pt idx="777">
                  <c:v>0.77700000000000102</c:v>
                </c:pt>
                <c:pt idx="778">
                  <c:v>0.77800000000000102</c:v>
                </c:pt>
                <c:pt idx="779">
                  <c:v>0.77900000000000102</c:v>
                </c:pt>
                <c:pt idx="780">
                  <c:v>0.78000000000000103</c:v>
                </c:pt>
                <c:pt idx="781">
                  <c:v>0.78100000000000103</c:v>
                </c:pt>
                <c:pt idx="782">
                  <c:v>0.78200000000000103</c:v>
                </c:pt>
                <c:pt idx="783">
                  <c:v>0.78300000000000103</c:v>
                </c:pt>
                <c:pt idx="784">
                  <c:v>0.78400000000000103</c:v>
                </c:pt>
                <c:pt idx="785">
                  <c:v>0.78500000000000103</c:v>
                </c:pt>
                <c:pt idx="786">
                  <c:v>0.78600000000000103</c:v>
                </c:pt>
                <c:pt idx="787">
                  <c:v>0.78700000000000103</c:v>
                </c:pt>
                <c:pt idx="788">
                  <c:v>0.78800000000000103</c:v>
                </c:pt>
                <c:pt idx="789">
                  <c:v>0.78900000000000103</c:v>
                </c:pt>
                <c:pt idx="790">
                  <c:v>0.79000000000000103</c:v>
                </c:pt>
                <c:pt idx="791">
                  <c:v>0.79100000000000104</c:v>
                </c:pt>
                <c:pt idx="792">
                  <c:v>0.79200000000000104</c:v>
                </c:pt>
                <c:pt idx="793">
                  <c:v>0.79300000000000104</c:v>
                </c:pt>
                <c:pt idx="794">
                  <c:v>0.79400000000000104</c:v>
                </c:pt>
                <c:pt idx="795">
                  <c:v>0.79500000000000104</c:v>
                </c:pt>
                <c:pt idx="796">
                  <c:v>0.79600000000000104</c:v>
                </c:pt>
                <c:pt idx="797">
                  <c:v>0.79700000000000104</c:v>
                </c:pt>
                <c:pt idx="798">
                  <c:v>0.79800000000000104</c:v>
                </c:pt>
                <c:pt idx="799">
                  <c:v>0.79900000000000104</c:v>
                </c:pt>
                <c:pt idx="800">
                  <c:v>0.80000000000000104</c:v>
                </c:pt>
                <c:pt idx="801">
                  <c:v>0.80100000000000104</c:v>
                </c:pt>
                <c:pt idx="802">
                  <c:v>0.80200000000000105</c:v>
                </c:pt>
                <c:pt idx="803">
                  <c:v>0.80300000000000105</c:v>
                </c:pt>
                <c:pt idx="804">
                  <c:v>0.80400000000000105</c:v>
                </c:pt>
                <c:pt idx="805">
                  <c:v>0.80500000000000105</c:v>
                </c:pt>
                <c:pt idx="806">
                  <c:v>0.80600000000000105</c:v>
                </c:pt>
                <c:pt idx="807">
                  <c:v>0.80700000000000105</c:v>
                </c:pt>
                <c:pt idx="808">
                  <c:v>0.80800000000000105</c:v>
                </c:pt>
                <c:pt idx="809">
                  <c:v>0.80900000000000105</c:v>
                </c:pt>
                <c:pt idx="810">
                  <c:v>0.81000000000000105</c:v>
                </c:pt>
                <c:pt idx="811">
                  <c:v>0.81100000000000105</c:v>
                </c:pt>
                <c:pt idx="812">
                  <c:v>0.81200000000000105</c:v>
                </c:pt>
                <c:pt idx="813">
                  <c:v>0.81300000000000106</c:v>
                </c:pt>
                <c:pt idx="814">
                  <c:v>0.81400000000000095</c:v>
                </c:pt>
                <c:pt idx="815">
                  <c:v>0.81500000000000095</c:v>
                </c:pt>
                <c:pt idx="816">
                  <c:v>0.81600000000000095</c:v>
                </c:pt>
                <c:pt idx="817">
                  <c:v>0.81700000000000095</c:v>
                </c:pt>
                <c:pt idx="818">
                  <c:v>0.81800000000000095</c:v>
                </c:pt>
                <c:pt idx="819">
                  <c:v>0.81900000000000095</c:v>
                </c:pt>
                <c:pt idx="820">
                  <c:v>0.82000000000000095</c:v>
                </c:pt>
                <c:pt idx="821">
                  <c:v>0.82100000000000095</c:v>
                </c:pt>
                <c:pt idx="822">
                  <c:v>0.82200000000000095</c:v>
                </c:pt>
                <c:pt idx="823">
                  <c:v>0.82300000000000095</c:v>
                </c:pt>
                <c:pt idx="824">
                  <c:v>0.82400000000000095</c:v>
                </c:pt>
                <c:pt idx="825">
                  <c:v>0.82500000000000095</c:v>
                </c:pt>
                <c:pt idx="826">
                  <c:v>0.82600000000000096</c:v>
                </c:pt>
                <c:pt idx="827">
                  <c:v>0.82700000000000096</c:v>
                </c:pt>
                <c:pt idx="828">
                  <c:v>0.82800000000000096</c:v>
                </c:pt>
                <c:pt idx="829">
                  <c:v>0.82900000000000096</c:v>
                </c:pt>
                <c:pt idx="830">
                  <c:v>0.83000000000000096</c:v>
                </c:pt>
                <c:pt idx="831">
                  <c:v>0.83100000000000096</c:v>
                </c:pt>
                <c:pt idx="832">
                  <c:v>0.83200000000000096</c:v>
                </c:pt>
                <c:pt idx="833">
                  <c:v>0.83300000000000096</c:v>
                </c:pt>
                <c:pt idx="834">
                  <c:v>0.83400000000000096</c:v>
                </c:pt>
                <c:pt idx="835">
                  <c:v>0.83500000000000096</c:v>
                </c:pt>
                <c:pt idx="836">
                  <c:v>0.83600000000000096</c:v>
                </c:pt>
                <c:pt idx="837">
                  <c:v>0.83700000000000097</c:v>
                </c:pt>
                <c:pt idx="838">
                  <c:v>0.83800000000000097</c:v>
                </c:pt>
                <c:pt idx="839">
                  <c:v>0.83900000000000097</c:v>
                </c:pt>
                <c:pt idx="840">
                  <c:v>0.84000000000000097</c:v>
                </c:pt>
                <c:pt idx="841">
                  <c:v>0.84100000000000097</c:v>
                </c:pt>
                <c:pt idx="842">
                  <c:v>0.84200000000000097</c:v>
                </c:pt>
                <c:pt idx="843">
                  <c:v>0.84300000000000097</c:v>
                </c:pt>
                <c:pt idx="844">
                  <c:v>0.84400000000000097</c:v>
                </c:pt>
                <c:pt idx="845">
                  <c:v>0.84500000000000097</c:v>
                </c:pt>
                <c:pt idx="846">
                  <c:v>0.84600000000000097</c:v>
                </c:pt>
                <c:pt idx="847">
                  <c:v>0.84700000000000097</c:v>
                </c:pt>
                <c:pt idx="848">
                  <c:v>0.84800000000000098</c:v>
                </c:pt>
                <c:pt idx="849">
                  <c:v>0.84900000000000098</c:v>
                </c:pt>
                <c:pt idx="850">
                  <c:v>0.85000000000000098</c:v>
                </c:pt>
                <c:pt idx="851">
                  <c:v>0.85100000000000098</c:v>
                </c:pt>
                <c:pt idx="852">
                  <c:v>0.85200000000000098</c:v>
                </c:pt>
                <c:pt idx="853">
                  <c:v>0.85300000000000098</c:v>
                </c:pt>
                <c:pt idx="854">
                  <c:v>0.85400000000000098</c:v>
                </c:pt>
                <c:pt idx="855">
                  <c:v>0.85500000000000098</c:v>
                </c:pt>
                <c:pt idx="856">
                  <c:v>0.85600000000000098</c:v>
                </c:pt>
                <c:pt idx="857">
                  <c:v>0.85700000000000098</c:v>
                </c:pt>
                <c:pt idx="858">
                  <c:v>0.85800000000000098</c:v>
                </c:pt>
                <c:pt idx="859">
                  <c:v>0.85900000000000098</c:v>
                </c:pt>
                <c:pt idx="860">
                  <c:v>0.86000000000000099</c:v>
                </c:pt>
                <c:pt idx="861">
                  <c:v>0.86100000000000099</c:v>
                </c:pt>
                <c:pt idx="862">
                  <c:v>0.86200000000000099</c:v>
                </c:pt>
                <c:pt idx="863">
                  <c:v>0.86300000000000099</c:v>
                </c:pt>
                <c:pt idx="864">
                  <c:v>0.86400000000000099</c:v>
                </c:pt>
                <c:pt idx="865">
                  <c:v>0.86500000000000099</c:v>
                </c:pt>
                <c:pt idx="866">
                  <c:v>0.86600000000000099</c:v>
                </c:pt>
                <c:pt idx="867">
                  <c:v>0.86700000000000099</c:v>
                </c:pt>
                <c:pt idx="868">
                  <c:v>0.86800000000000099</c:v>
                </c:pt>
                <c:pt idx="869">
                  <c:v>0.86900000000000099</c:v>
                </c:pt>
                <c:pt idx="870">
                  <c:v>0.87000000000000099</c:v>
                </c:pt>
                <c:pt idx="871">
                  <c:v>0.871000000000001</c:v>
                </c:pt>
                <c:pt idx="872">
                  <c:v>0.872000000000001</c:v>
                </c:pt>
                <c:pt idx="873">
                  <c:v>0.873000000000001</c:v>
                </c:pt>
                <c:pt idx="874">
                  <c:v>0.874000000000001</c:v>
                </c:pt>
                <c:pt idx="875">
                  <c:v>0.875000000000001</c:v>
                </c:pt>
                <c:pt idx="876">
                  <c:v>0.876000000000001</c:v>
                </c:pt>
                <c:pt idx="877">
                  <c:v>0.877000000000001</c:v>
                </c:pt>
                <c:pt idx="878">
                  <c:v>0.878000000000001</c:v>
                </c:pt>
                <c:pt idx="879">
                  <c:v>0.879000000000001</c:v>
                </c:pt>
                <c:pt idx="880">
                  <c:v>0.880000000000001</c:v>
                </c:pt>
                <c:pt idx="881">
                  <c:v>0.881000000000001</c:v>
                </c:pt>
                <c:pt idx="882">
                  <c:v>0.88200000000000101</c:v>
                </c:pt>
                <c:pt idx="883">
                  <c:v>0.88300000000000101</c:v>
                </c:pt>
                <c:pt idx="884">
                  <c:v>0.88400000000000101</c:v>
                </c:pt>
                <c:pt idx="885">
                  <c:v>0.88500000000000101</c:v>
                </c:pt>
                <c:pt idx="886">
                  <c:v>0.88600000000000101</c:v>
                </c:pt>
                <c:pt idx="887">
                  <c:v>0.88700000000000101</c:v>
                </c:pt>
                <c:pt idx="888">
                  <c:v>0.88800000000000101</c:v>
                </c:pt>
                <c:pt idx="889">
                  <c:v>0.88900000000000101</c:v>
                </c:pt>
                <c:pt idx="890">
                  <c:v>0.89000000000000101</c:v>
                </c:pt>
                <c:pt idx="891">
                  <c:v>0.89100000000000101</c:v>
                </c:pt>
                <c:pt idx="892">
                  <c:v>0.89200000000000101</c:v>
                </c:pt>
                <c:pt idx="893">
                  <c:v>0.89300000000000102</c:v>
                </c:pt>
                <c:pt idx="894">
                  <c:v>0.89400000000000102</c:v>
                </c:pt>
                <c:pt idx="895">
                  <c:v>0.89500000000000102</c:v>
                </c:pt>
                <c:pt idx="896">
                  <c:v>0.89600000000000102</c:v>
                </c:pt>
                <c:pt idx="897">
                  <c:v>0.89700000000000102</c:v>
                </c:pt>
                <c:pt idx="898">
                  <c:v>0.89800000000000102</c:v>
                </c:pt>
                <c:pt idx="899">
                  <c:v>0.89900000000000102</c:v>
                </c:pt>
                <c:pt idx="900">
                  <c:v>0.90000000000000102</c:v>
                </c:pt>
                <c:pt idx="901">
                  <c:v>0.90100000000000102</c:v>
                </c:pt>
                <c:pt idx="902">
                  <c:v>0.90200000000000102</c:v>
                </c:pt>
                <c:pt idx="903">
                  <c:v>0.90300000000000102</c:v>
                </c:pt>
                <c:pt idx="904">
                  <c:v>0.90400000000000102</c:v>
                </c:pt>
                <c:pt idx="905">
                  <c:v>0.90500000000000103</c:v>
                </c:pt>
                <c:pt idx="906">
                  <c:v>0.90600000000000103</c:v>
                </c:pt>
                <c:pt idx="907">
                  <c:v>0.90700000000000103</c:v>
                </c:pt>
                <c:pt idx="908">
                  <c:v>0.90800000000000103</c:v>
                </c:pt>
                <c:pt idx="909">
                  <c:v>0.90900000000000103</c:v>
                </c:pt>
                <c:pt idx="910">
                  <c:v>0.91000000000000103</c:v>
                </c:pt>
                <c:pt idx="911">
                  <c:v>0.91100000000000103</c:v>
                </c:pt>
                <c:pt idx="912">
                  <c:v>0.91200000000000103</c:v>
                </c:pt>
                <c:pt idx="913">
                  <c:v>0.91300000000000103</c:v>
                </c:pt>
                <c:pt idx="914">
                  <c:v>0.91400000000000103</c:v>
                </c:pt>
                <c:pt idx="915">
                  <c:v>0.91500000000000103</c:v>
                </c:pt>
                <c:pt idx="916">
                  <c:v>0.91600000000000104</c:v>
                </c:pt>
                <c:pt idx="917">
                  <c:v>0.91700000000000104</c:v>
                </c:pt>
                <c:pt idx="918">
                  <c:v>0.91800000000000104</c:v>
                </c:pt>
                <c:pt idx="919">
                  <c:v>0.91900000000000104</c:v>
                </c:pt>
                <c:pt idx="920">
                  <c:v>0.92000000000000104</c:v>
                </c:pt>
                <c:pt idx="921">
                  <c:v>0.92100000000000104</c:v>
                </c:pt>
                <c:pt idx="922">
                  <c:v>0.92200000000000104</c:v>
                </c:pt>
                <c:pt idx="923">
                  <c:v>0.92300000000000104</c:v>
                </c:pt>
                <c:pt idx="924">
                  <c:v>0.92400000000000104</c:v>
                </c:pt>
                <c:pt idx="925">
                  <c:v>0.92500000000000104</c:v>
                </c:pt>
                <c:pt idx="926">
                  <c:v>0.92600000000000104</c:v>
                </c:pt>
                <c:pt idx="927">
                  <c:v>0.92700000000000105</c:v>
                </c:pt>
                <c:pt idx="928">
                  <c:v>0.92800000000000105</c:v>
                </c:pt>
                <c:pt idx="929">
                  <c:v>0.92900000000000105</c:v>
                </c:pt>
                <c:pt idx="930">
                  <c:v>0.93000000000000105</c:v>
                </c:pt>
                <c:pt idx="931">
                  <c:v>0.93100000000000105</c:v>
                </c:pt>
                <c:pt idx="932">
                  <c:v>0.93200000000000105</c:v>
                </c:pt>
                <c:pt idx="933">
                  <c:v>0.93300000000000105</c:v>
                </c:pt>
                <c:pt idx="934">
                  <c:v>0.93400000000000105</c:v>
                </c:pt>
                <c:pt idx="935">
                  <c:v>0.93500000000000105</c:v>
                </c:pt>
                <c:pt idx="936">
                  <c:v>0.93600000000000105</c:v>
                </c:pt>
                <c:pt idx="937">
                  <c:v>0.93700000000000105</c:v>
                </c:pt>
                <c:pt idx="938">
                  <c:v>0.93800000000000106</c:v>
                </c:pt>
                <c:pt idx="939">
                  <c:v>0.93900000000000095</c:v>
                </c:pt>
                <c:pt idx="940">
                  <c:v>0.94000000000000095</c:v>
                </c:pt>
                <c:pt idx="941">
                  <c:v>0.94100000000000095</c:v>
                </c:pt>
                <c:pt idx="942">
                  <c:v>0.94200000000000095</c:v>
                </c:pt>
                <c:pt idx="943">
                  <c:v>0.94300000000000095</c:v>
                </c:pt>
                <c:pt idx="944">
                  <c:v>0.94400000000000095</c:v>
                </c:pt>
                <c:pt idx="945">
                  <c:v>0.94500000000000095</c:v>
                </c:pt>
                <c:pt idx="946">
                  <c:v>0.94600000000000095</c:v>
                </c:pt>
                <c:pt idx="947">
                  <c:v>0.94700000000000095</c:v>
                </c:pt>
                <c:pt idx="948">
                  <c:v>0.94800000000000095</c:v>
                </c:pt>
                <c:pt idx="949">
                  <c:v>0.94900000000000095</c:v>
                </c:pt>
                <c:pt idx="950">
                  <c:v>0.95000000000000095</c:v>
                </c:pt>
                <c:pt idx="951">
                  <c:v>0.95100000000000096</c:v>
                </c:pt>
                <c:pt idx="952">
                  <c:v>0.95200000000000096</c:v>
                </c:pt>
                <c:pt idx="953">
                  <c:v>0.95300000000000096</c:v>
                </c:pt>
                <c:pt idx="954">
                  <c:v>0.95400000000000096</c:v>
                </c:pt>
                <c:pt idx="955">
                  <c:v>0.95500000000000096</c:v>
                </c:pt>
                <c:pt idx="956">
                  <c:v>0.95600000000000096</c:v>
                </c:pt>
                <c:pt idx="957">
                  <c:v>0.95700000000000096</c:v>
                </c:pt>
                <c:pt idx="958">
                  <c:v>0.95800000000000096</c:v>
                </c:pt>
                <c:pt idx="959">
                  <c:v>0.95900000000000096</c:v>
                </c:pt>
                <c:pt idx="960">
                  <c:v>0.96000000000000096</c:v>
                </c:pt>
                <c:pt idx="961">
                  <c:v>0.96100000000000096</c:v>
                </c:pt>
                <c:pt idx="962">
                  <c:v>0.96200000000000097</c:v>
                </c:pt>
                <c:pt idx="963">
                  <c:v>0.96300000000000097</c:v>
                </c:pt>
                <c:pt idx="964">
                  <c:v>0.96400000000000097</c:v>
                </c:pt>
                <c:pt idx="965">
                  <c:v>0.96500000000000097</c:v>
                </c:pt>
                <c:pt idx="966">
                  <c:v>0.96600000000000097</c:v>
                </c:pt>
                <c:pt idx="967">
                  <c:v>0.96700000000000097</c:v>
                </c:pt>
                <c:pt idx="968">
                  <c:v>0.96800000000000097</c:v>
                </c:pt>
                <c:pt idx="969">
                  <c:v>0.96900000000000097</c:v>
                </c:pt>
                <c:pt idx="970">
                  <c:v>0.97000000000000097</c:v>
                </c:pt>
                <c:pt idx="971">
                  <c:v>0.97100000000000097</c:v>
                </c:pt>
                <c:pt idx="972">
                  <c:v>0.97200000000000097</c:v>
                </c:pt>
                <c:pt idx="973">
                  <c:v>0.97300000000000098</c:v>
                </c:pt>
                <c:pt idx="974">
                  <c:v>0.97400000000000098</c:v>
                </c:pt>
                <c:pt idx="975">
                  <c:v>0.97500000000000098</c:v>
                </c:pt>
                <c:pt idx="976">
                  <c:v>0.97600000000000098</c:v>
                </c:pt>
                <c:pt idx="977">
                  <c:v>0.97700000000000098</c:v>
                </c:pt>
                <c:pt idx="978">
                  <c:v>0.97800000000000098</c:v>
                </c:pt>
                <c:pt idx="979">
                  <c:v>0.97900000000000098</c:v>
                </c:pt>
                <c:pt idx="980">
                  <c:v>0.98000000000000098</c:v>
                </c:pt>
                <c:pt idx="981">
                  <c:v>0.98100000000000098</c:v>
                </c:pt>
                <c:pt idx="982">
                  <c:v>0.98200000000000098</c:v>
                </c:pt>
                <c:pt idx="983">
                  <c:v>0.98300000000000098</c:v>
                </c:pt>
                <c:pt idx="984">
                  <c:v>0.98400000000000098</c:v>
                </c:pt>
                <c:pt idx="985">
                  <c:v>0.98500000000000099</c:v>
                </c:pt>
                <c:pt idx="986">
                  <c:v>0.98600000000000099</c:v>
                </c:pt>
                <c:pt idx="987">
                  <c:v>0.98700000000000099</c:v>
                </c:pt>
                <c:pt idx="988">
                  <c:v>0.98800000000000099</c:v>
                </c:pt>
                <c:pt idx="989">
                  <c:v>0.98900000000000099</c:v>
                </c:pt>
                <c:pt idx="990">
                  <c:v>0.99000000000000099</c:v>
                </c:pt>
                <c:pt idx="991">
                  <c:v>0.99100000000000099</c:v>
                </c:pt>
                <c:pt idx="992">
                  <c:v>0.99200000000000099</c:v>
                </c:pt>
                <c:pt idx="993">
                  <c:v>0.99300000000000099</c:v>
                </c:pt>
                <c:pt idx="994">
                  <c:v>0.99400000000000099</c:v>
                </c:pt>
                <c:pt idx="995">
                  <c:v>0.99500000000000099</c:v>
                </c:pt>
                <c:pt idx="996">
                  <c:v>0.996000000000001</c:v>
                </c:pt>
                <c:pt idx="997">
                  <c:v>0.997000000000001</c:v>
                </c:pt>
                <c:pt idx="998">
                  <c:v>0.998000000000001</c:v>
                </c:pt>
                <c:pt idx="999">
                  <c:v>0.999000000000001</c:v>
                </c:pt>
              </c:numCache>
            </c:numRef>
          </c:xVal>
          <c:yVal>
            <c:numRef>
              <c:f>'tritium breeding'!$AY$4:$AY$1003</c:f>
              <c:numCache>
                <c:formatCode>0.00E+00</c:formatCode>
                <c:ptCount val="1000"/>
                <c:pt idx="0">
                  <c:v>0.79999999999999982</c:v>
                </c:pt>
                <c:pt idx="1">
                  <c:v>-0.12580391805766547</c:v>
                </c:pt>
                <c:pt idx="2">
                  <c:v>-0.23120367665227406</c:v>
                </c:pt>
                <c:pt idx="3">
                  <c:v>-0.24452068900180679</c:v>
                </c:pt>
                <c:pt idx="4">
                  <c:v>-0.24744523479336172</c:v>
                </c:pt>
                <c:pt idx="5">
                  <c:v>-0.24914184627779642</c:v>
                </c:pt>
                <c:pt idx="6">
                  <c:v>-0.25064069633034641</c:v>
                </c:pt>
                <c:pt idx="7">
                  <c:v>-0.25205947865979544</c:v>
                </c:pt>
                <c:pt idx="8">
                  <c:v>-0.25341347159985655</c:v>
                </c:pt>
                <c:pt idx="9">
                  <c:v>-0.25470639208455931</c:v>
                </c:pt>
                <c:pt idx="10">
                  <c:v>-0.25594058842055945</c:v>
                </c:pt>
                <c:pt idx="11">
                  <c:v>-0.25711818608007542</c:v>
                </c:pt>
                <c:pt idx="12">
                  <c:v>-0.2582412613236445</c:v>
                </c:pt>
                <c:pt idx="13">
                  <c:v>-0.25931168780020974</c:v>
                </c:pt>
                <c:pt idx="14">
                  <c:v>-0.26033139651551979</c:v>
                </c:pt>
                <c:pt idx="15">
                  <c:v>-0.26130220804470905</c:v>
                </c:pt>
                <c:pt idx="16">
                  <c:v>-0.26222587760881527</c:v>
                </c:pt>
                <c:pt idx="17">
                  <c:v>-0.26310409742292301</c:v>
                </c:pt>
                <c:pt idx="18">
                  <c:v>-0.2639384989580788</c:v>
                </c:pt>
                <c:pt idx="19">
                  <c:v>-0.26473065512179683</c:v>
                </c:pt>
                <c:pt idx="20">
                  <c:v>-0.26548212498328688</c:v>
                </c:pt>
                <c:pt idx="21">
                  <c:v>-0.26619428530811801</c:v>
                </c:pt>
                <c:pt idx="22">
                  <c:v>-0.266868588250332</c:v>
                </c:pt>
                <c:pt idx="23">
                  <c:v>-0.26750639274421367</c:v>
                </c:pt>
                <c:pt idx="24">
                  <c:v>-0.26810900894353856</c:v>
                </c:pt>
                <c:pt idx="25">
                  <c:v>-0.26867769997260621</c:v>
                </c:pt>
                <c:pt idx="26">
                  <c:v>-0.26921368361441644</c:v>
                </c:pt>
                <c:pt idx="27">
                  <c:v>-0.26971813393824828</c:v>
                </c:pt>
                <c:pt idx="28">
                  <c:v>-0.27019222549183364</c:v>
                </c:pt>
                <c:pt idx="29">
                  <c:v>-0.2706369643221046</c:v>
                </c:pt>
                <c:pt idx="30">
                  <c:v>-0.27105344517183766</c:v>
                </c:pt>
                <c:pt idx="31">
                  <c:v>-0.27144268239374097</c:v>
                </c:pt>
                <c:pt idx="32">
                  <c:v>-0.27180565392916511</c:v>
                </c:pt>
                <c:pt idx="33">
                  <c:v>-0.27214330261513164</c:v>
                </c:pt>
                <c:pt idx="34">
                  <c:v>-0.27245653744444304</c:v>
                </c:pt>
                <c:pt idx="35">
                  <c:v>-0.27274623478055943</c:v>
                </c:pt>
                <c:pt idx="36">
                  <c:v>-0.27301328215188747</c:v>
                </c:pt>
                <c:pt idx="37">
                  <c:v>-0.27325840888892189</c:v>
                </c:pt>
                <c:pt idx="38">
                  <c:v>-0.27348244295105739</c:v>
                </c:pt>
                <c:pt idx="39">
                  <c:v>-0.2736861414841158</c:v>
                </c:pt>
                <c:pt idx="40">
                  <c:v>-0.27387023445529901</c:v>
                </c:pt>
                <c:pt idx="41">
                  <c:v>-0.27403542562879668</c:v>
                </c:pt>
                <c:pt idx="42">
                  <c:v>-0.2741823935063738</c:v>
                </c:pt>
                <c:pt idx="43">
                  <c:v>-0.27431179223419389</c:v>
                </c:pt>
                <c:pt idx="44">
                  <c:v>-0.27442429510011246</c:v>
                </c:pt>
                <c:pt idx="45">
                  <c:v>-0.2745204248844838</c:v>
                </c:pt>
                <c:pt idx="46">
                  <c:v>-0.27460081041091733</c:v>
                </c:pt>
                <c:pt idx="47">
                  <c:v>-0.27466601683765723</c:v>
                </c:pt>
                <c:pt idx="48">
                  <c:v>-0.27471658903594287</c:v>
                </c:pt>
                <c:pt idx="49">
                  <c:v>-0.27475305231823421</c:v>
                </c:pt>
                <c:pt idx="50">
                  <c:v>-0.27477591314029548</c:v>
                </c:pt>
                <c:pt idx="51">
                  <c:v>-0.27478570240110028</c:v>
                </c:pt>
                <c:pt idx="52">
                  <c:v>-0.27478280560333312</c:v>
                </c:pt>
                <c:pt idx="53">
                  <c:v>-0.27476771922067383</c:v>
                </c:pt>
                <c:pt idx="54">
                  <c:v>-0.27474088081228965</c:v>
                </c:pt>
                <c:pt idx="55">
                  <c:v>-0.27470271223065912</c:v>
                </c:pt>
                <c:pt idx="56">
                  <c:v>-0.27465362018538014</c:v>
                </c:pt>
                <c:pt idx="57">
                  <c:v>-0.27459399678674268</c:v>
                </c:pt>
                <c:pt idx="58">
                  <c:v>-0.27452422006978605</c:v>
                </c:pt>
                <c:pt idx="59">
                  <c:v>-0.27444469712256847</c:v>
                </c:pt>
                <c:pt idx="60">
                  <c:v>-0.27435569408119437</c:v>
                </c:pt>
                <c:pt idx="61">
                  <c:v>-0.27425759233756386</c:v>
                </c:pt>
                <c:pt idx="62">
                  <c:v>-0.27415071850005768</c:v>
                </c:pt>
                <c:pt idx="63">
                  <c:v>-0.27403538745307365</c:v>
                </c:pt>
                <c:pt idx="64">
                  <c:v>-0.27391190277787142</c:v>
                </c:pt>
                <c:pt idx="65">
                  <c:v>-0.27378055715831251</c:v>
                </c:pt>
                <c:pt idx="66">
                  <c:v>-0.27364163277203502</c:v>
                </c:pt>
                <c:pt idx="67">
                  <c:v>-0.2734954442906059</c:v>
                </c:pt>
                <c:pt idx="68">
                  <c:v>-0.27334216875103595</c:v>
                </c:pt>
                <c:pt idx="69">
                  <c:v>-0.27318210164444517</c:v>
                </c:pt>
                <c:pt idx="70">
                  <c:v>-0.27301548676194221</c:v>
                </c:pt>
                <c:pt idx="71">
                  <c:v>-0.27284255914347316</c:v>
                </c:pt>
                <c:pt idx="72">
                  <c:v>-0.27266354539195542</c:v>
                </c:pt>
                <c:pt idx="73">
                  <c:v>-0.27247866397613346</c:v>
                </c:pt>
                <c:pt idx="74">
                  <c:v>-0.27228812552256548</c:v>
                </c:pt>
                <c:pt idx="75">
                  <c:v>-0.27209217572014732</c:v>
                </c:pt>
                <c:pt idx="76">
                  <c:v>-0.27189092509943064</c:v>
                </c:pt>
                <c:pt idx="77">
                  <c:v>-0.27168460503240194</c:v>
                </c:pt>
                <c:pt idx="78">
                  <c:v>-0.2714733974926668</c:v>
                </c:pt>
                <c:pt idx="79">
                  <c:v>-0.27125747792167831</c:v>
                </c:pt>
                <c:pt idx="80">
                  <c:v>-0.27103701546321723</c:v>
                </c:pt>
                <c:pt idx="81">
                  <c:v>-0.27081217318945389</c:v>
                </c:pt>
                <c:pt idx="82">
                  <c:v>-0.27058310831889504</c:v>
                </c:pt>
                <c:pt idx="83">
                  <c:v>-0.27035001504952927</c:v>
                </c:pt>
                <c:pt idx="84">
                  <c:v>-0.27011295426932586</c:v>
                </c:pt>
                <c:pt idx="85">
                  <c:v>-0.269872109489667</c:v>
                </c:pt>
                <c:pt idx="86">
                  <c:v>-0.26962761654156475</c:v>
                </c:pt>
                <c:pt idx="87">
                  <c:v>-0.26937960638022096</c:v>
                </c:pt>
                <c:pt idx="88">
                  <c:v>-0.26912820526004944</c:v>
                </c:pt>
                <c:pt idx="89">
                  <c:v>-0.26887353490341714</c:v>
                </c:pt>
                <c:pt idx="90">
                  <c:v>-0.26861575528634662</c:v>
                </c:pt>
                <c:pt idx="91">
                  <c:v>-0.26835489430327886</c:v>
                </c:pt>
                <c:pt idx="92">
                  <c:v>-0.26809110365640765</c:v>
                </c:pt>
                <c:pt idx="93">
                  <c:v>-0.26782448850938456</c:v>
                </c:pt>
                <c:pt idx="94">
                  <c:v>-0.26755515025089049</c:v>
                </c:pt>
                <c:pt idx="95">
                  <c:v>-0.26728318663014333</c:v>
                </c:pt>
                <c:pt idx="96">
                  <c:v>-0.26700869188754073</c:v>
                </c:pt>
                <c:pt idx="97">
                  <c:v>-0.26673175688061201</c:v>
                </c:pt>
                <c:pt idx="98">
                  <c:v>-0.26645251182847213</c:v>
                </c:pt>
                <c:pt idx="99">
                  <c:v>-0.26617095593681189</c:v>
                </c:pt>
                <c:pt idx="100">
                  <c:v>-0.26588721324889164</c:v>
                </c:pt>
                <c:pt idx="101">
                  <c:v>-0.26560136226227776</c:v>
                </c:pt>
                <c:pt idx="102">
                  <c:v>-0.26531347865677646</c:v>
                </c:pt>
                <c:pt idx="103">
                  <c:v>-0.26502363539558027</c:v>
                </c:pt>
                <c:pt idx="104">
                  <c:v>-0.26473190282278414</c:v>
                </c:pt>
                <c:pt idx="105">
                  <c:v>-0.26443834875740047</c:v>
                </c:pt>
                <c:pt idx="106">
                  <c:v>-0.26414308120702096</c:v>
                </c:pt>
                <c:pt idx="107">
                  <c:v>-0.26384607796312137</c:v>
                </c:pt>
                <c:pt idx="108">
                  <c:v>-0.26354744242343497</c:v>
                </c:pt>
                <c:pt idx="109">
                  <c:v>-0.26324723318109616</c:v>
                </c:pt>
                <c:pt idx="110">
                  <c:v>-0.26294550672597145</c:v>
                </c:pt>
                <c:pt idx="111">
                  <c:v>-0.26264231752015843</c:v>
                </c:pt>
                <c:pt idx="112">
                  <c:v>-0.26233771807077538</c:v>
                </c:pt>
                <c:pt idx="113">
                  <c:v>-0.26203175900013714</c:v>
                </c:pt>
                <c:pt idx="114">
                  <c:v>-0.26172453173643256</c:v>
                </c:pt>
                <c:pt idx="115">
                  <c:v>-0.26141599808687183</c:v>
                </c:pt>
                <c:pt idx="116">
                  <c:v>-0.26110624603869553</c:v>
                </c:pt>
                <c:pt idx="117">
                  <c:v>-0.26079531932772326</c:v>
                </c:pt>
                <c:pt idx="118">
                  <c:v>-0.26048326011982692</c:v>
                </c:pt>
                <c:pt idx="119">
                  <c:v>-0.26017010906728616</c:v>
                </c:pt>
                <c:pt idx="120">
                  <c:v>-0.25985590536311998</c:v>
                </c:pt>
                <c:pt idx="121">
                  <c:v>-0.25954068679346909</c:v>
                </c:pt>
                <c:pt idx="122">
                  <c:v>-0.25922453241111754</c:v>
                </c:pt>
                <c:pt idx="123">
                  <c:v>-0.25890739209210012</c:v>
                </c:pt>
                <c:pt idx="124">
                  <c:v>-0.2585893423207653</c:v>
                </c:pt>
                <c:pt idx="125">
                  <c:v>-0.2582704157429499</c:v>
                </c:pt>
                <c:pt idx="126">
                  <c:v>-0.25795064383263083</c:v>
                </c:pt>
                <c:pt idx="127">
                  <c:v>-0.2576300569339906</c:v>
                </c:pt>
                <c:pt idx="128">
                  <c:v>-0.25730868430197229</c:v>
                </c:pt>
                <c:pt idx="129">
                  <c:v>-0.256986554141379</c:v>
                </c:pt>
                <c:pt idx="130">
                  <c:v>-0.2566637362675907</c:v>
                </c:pt>
                <c:pt idx="131">
                  <c:v>-0.25634017165082479</c:v>
                </c:pt>
                <c:pt idx="132">
                  <c:v>-0.25601592818929736</c:v>
                </c:pt>
                <c:pt idx="133">
                  <c:v>-0.25569103025092182</c:v>
                </c:pt>
                <c:pt idx="134">
                  <c:v>-0.2553655013288974</c:v>
                </c:pt>
                <c:pt idx="135">
                  <c:v>-0.25503936407310779</c:v>
                </c:pt>
                <c:pt idx="136">
                  <c:v>-0.25471264032039315</c:v>
                </c:pt>
                <c:pt idx="137">
                  <c:v>-0.25438539374675545</c:v>
                </c:pt>
                <c:pt idx="138">
                  <c:v>-0.25405755940341462</c:v>
                </c:pt>
                <c:pt idx="139">
                  <c:v>-0.25372919948205802</c:v>
                </c:pt>
                <c:pt idx="140">
                  <c:v>-0.25340033284891317</c:v>
                </c:pt>
                <c:pt idx="141">
                  <c:v>-0.25307097769298237</c:v>
                </c:pt>
                <c:pt idx="142">
                  <c:v>-0.25274115155035282</c:v>
                </c:pt>
                <c:pt idx="143">
                  <c:v>-0.2524108713276339</c:v>
                </c:pt>
                <c:pt idx="144">
                  <c:v>-0.25208015332455252</c:v>
                </c:pt>
                <c:pt idx="145">
                  <c:v>-0.25174905587875879</c:v>
                </c:pt>
                <c:pt idx="146">
                  <c:v>-0.25141750889474662</c:v>
                </c:pt>
                <c:pt idx="147">
                  <c:v>-0.25108556960222567</c:v>
                </c:pt>
                <c:pt idx="148">
                  <c:v>-0.25075325208356081</c:v>
                </c:pt>
                <c:pt idx="149">
                  <c:v>-0.25042056991561468</c:v>
                </c:pt>
                <c:pt idx="150">
                  <c:v>-0.25008753618789242</c:v>
                </c:pt>
                <c:pt idx="151">
                  <c:v>-0.24975416352003685</c:v>
                </c:pt>
                <c:pt idx="152">
                  <c:v>-0.24942046407869348</c:v>
                </c:pt>
                <c:pt idx="153">
                  <c:v>-0.24908649221679316</c:v>
                </c:pt>
                <c:pt idx="154">
                  <c:v>-0.24875217399714641</c:v>
                </c:pt>
                <c:pt idx="155">
                  <c:v>-0.24841756294568129</c:v>
                </c:pt>
                <c:pt idx="156">
                  <c:v>-0.24808266957393238</c:v>
                </c:pt>
                <c:pt idx="157">
                  <c:v>-0.24774750401611118</c:v>
                </c:pt>
                <c:pt idx="158">
                  <c:v>-0.24741207604264978</c:v>
                </c:pt>
                <c:pt idx="159">
                  <c:v>-0.24707639507325926</c:v>
                </c:pt>
                <c:pt idx="160">
                  <c:v>-0.24674047018951972</c:v>
                </c:pt>
                <c:pt idx="161">
                  <c:v>-0.24640435277003753</c:v>
                </c:pt>
                <c:pt idx="162">
                  <c:v>-0.24606796601006614</c:v>
                </c:pt>
                <c:pt idx="163">
                  <c:v>-0.24573136067091031</c:v>
                </c:pt>
                <c:pt idx="164">
                  <c:v>-0.24539454459872123</c:v>
                </c:pt>
                <c:pt idx="165">
                  <c:v>-0.24505752535800351</c:v>
                </c:pt>
                <c:pt idx="166">
                  <c:v>-0.2447203102417253</c:v>
                </c:pt>
                <c:pt idx="167">
                  <c:v>-0.2443829062810649</c:v>
                </c:pt>
                <c:pt idx="168">
                  <c:v>-0.24404532025480882</c:v>
                </c:pt>
                <c:pt idx="169">
                  <c:v>-0.24370760132143132</c:v>
                </c:pt>
                <c:pt idx="170">
                  <c:v>-0.24336967053574818</c:v>
                </c:pt>
                <c:pt idx="171">
                  <c:v>-0.24303157659545929</c:v>
                </c:pt>
                <c:pt idx="172">
                  <c:v>-0.24269332535718707</c:v>
                </c:pt>
                <c:pt idx="173">
                  <c:v>-0.24235492246732362</c:v>
                </c:pt>
                <c:pt idx="174">
                  <c:v>-0.24201637336957721</c:v>
                </c:pt>
                <c:pt idx="175">
                  <c:v>-0.2416776833122479</c:v>
                </c:pt>
                <c:pt idx="176">
                  <c:v>-0.24133889997826255</c:v>
                </c:pt>
                <c:pt idx="177">
                  <c:v>-0.24099994299985561</c:v>
                </c:pt>
                <c:pt idx="178">
                  <c:v>-0.2406608597032113</c:v>
                </c:pt>
                <c:pt idx="179">
                  <c:v>-0.24032165462266813</c:v>
                </c:pt>
                <c:pt idx="180">
                  <c:v>-0.23998233212979905</c:v>
                </c:pt>
                <c:pt idx="181">
                  <c:v>-0.23964289643925496</c:v>
                </c:pt>
                <c:pt idx="182">
                  <c:v>-0.23930335161439623</c:v>
                </c:pt>
                <c:pt idx="183">
                  <c:v>-0.23896370157272478</c:v>
                </c:pt>
                <c:pt idx="184">
                  <c:v>-0.23862399271413956</c:v>
                </c:pt>
                <c:pt idx="185">
                  <c:v>-0.23828414343390295</c:v>
                </c:pt>
                <c:pt idx="186">
                  <c:v>-0.2379441998656297</c:v>
                </c:pt>
                <c:pt idx="187">
                  <c:v>-0.23760416539389712</c:v>
                </c:pt>
                <c:pt idx="188">
                  <c:v>-0.23726404328178993</c:v>
                </c:pt>
                <c:pt idx="189">
                  <c:v>-0.23692383667525987</c:v>
                </c:pt>
                <c:pt idx="190">
                  <c:v>-0.23658354860733144</c:v>
                </c:pt>
                <c:pt idx="191">
                  <c:v>-0.23624318200215541</c:v>
                </c:pt>
                <c:pt idx="192">
                  <c:v>-0.23590278230193704</c:v>
                </c:pt>
                <c:pt idx="193">
                  <c:v>-0.23556226697862234</c:v>
                </c:pt>
                <c:pt idx="194">
                  <c:v>-0.23522168127565371</c:v>
                </c:pt>
                <c:pt idx="195">
                  <c:v>-0.23488102771938954</c:v>
                </c:pt>
                <c:pt idx="196">
                  <c:v>-0.23454030874550208</c:v>
                </c:pt>
                <c:pt idx="197">
                  <c:v>-0.23419952670223212</c:v>
                </c:pt>
                <c:pt idx="198">
                  <c:v>-0.23385868385352784</c:v>
                </c:pt>
                <c:pt idx="199">
                  <c:v>-0.23351778238207016</c:v>
                </c:pt>
                <c:pt idx="200">
                  <c:v>-0.23317686701521084</c:v>
                </c:pt>
                <c:pt idx="201">
                  <c:v>-0.23283585453570252</c:v>
                </c:pt>
                <c:pt idx="202">
                  <c:v>-0.23249478952253394</c:v>
                </c:pt>
                <c:pt idx="203">
                  <c:v>-0.23215367386146091</c:v>
                </c:pt>
                <c:pt idx="204">
                  <c:v>-0.23181250937054851</c:v>
                </c:pt>
                <c:pt idx="205">
                  <c:v>-0.23147129780260006</c:v>
                </c:pt>
                <c:pt idx="206">
                  <c:v>-0.23113004084749975</c:v>
                </c:pt>
                <c:pt idx="207">
                  <c:v>-0.2307887401344719</c:v>
                </c:pt>
                <c:pt idx="208">
                  <c:v>-0.23044743985727775</c:v>
                </c:pt>
                <c:pt idx="209">
                  <c:v>-0.23010605628423431</c:v>
                </c:pt>
                <c:pt idx="210">
                  <c:v>-0.22976463349836004</c:v>
                </c:pt>
                <c:pt idx="211">
                  <c:v>-0.22942317290724459</c:v>
                </c:pt>
                <c:pt idx="212">
                  <c:v>-0.22908167586795045</c:v>
                </c:pt>
                <c:pt idx="213">
                  <c:v>-0.22874014368882717</c:v>
                </c:pt>
                <c:pt idx="214">
                  <c:v>-0.22839857763125931</c:v>
                </c:pt>
                <c:pt idx="215">
                  <c:v>-0.2280569789113526</c:v>
                </c:pt>
                <c:pt idx="216">
                  <c:v>-0.22771539132457974</c:v>
                </c:pt>
                <c:pt idx="217">
                  <c:v>-0.22737373075526582</c:v>
                </c:pt>
                <c:pt idx="218">
                  <c:v>-0.22703204091622081</c:v>
                </c:pt>
                <c:pt idx="219">
                  <c:v>-0.22669032285811572</c:v>
                </c:pt>
                <c:pt idx="220">
                  <c:v>-0.22634857759390603</c:v>
                </c:pt>
                <c:pt idx="221">
                  <c:v>-0.22600680610018636</c:v>
                </c:pt>
                <c:pt idx="222">
                  <c:v>-0.22566500931849498</c:v>
                </c:pt>
                <c:pt idx="223">
                  <c:v>-0.2253232307795934</c:v>
                </c:pt>
                <c:pt idx="224">
                  <c:v>-0.22498138611259708</c:v>
                </c:pt>
                <c:pt idx="225">
                  <c:v>-0.22463951878426822</c:v>
                </c:pt>
                <c:pt idx="226">
                  <c:v>-0.22429762960806149</c:v>
                </c:pt>
                <c:pt idx="227">
                  <c:v>-0.22395571936823147</c:v>
                </c:pt>
                <c:pt idx="228">
                  <c:v>-0.22361378882088145</c:v>
                </c:pt>
                <c:pt idx="229">
                  <c:v>-0.22327183869497302</c:v>
                </c:pt>
                <c:pt idx="230">
                  <c:v>-0.22292986969330131</c:v>
                </c:pt>
                <c:pt idx="231">
                  <c:v>-0.22258792511645376</c:v>
                </c:pt>
                <c:pt idx="232">
                  <c:v>-0.22224592037163493</c:v>
                </c:pt>
                <c:pt idx="233">
                  <c:v>-0.22190389871166141</c:v>
                </c:pt>
                <c:pt idx="234">
                  <c:v>-0.22156186074372236</c:v>
                </c:pt>
                <c:pt idx="235">
                  <c:v>-0.22121980705321062</c:v>
                </c:pt>
                <c:pt idx="236">
                  <c:v>-0.2208777382045064</c:v>
                </c:pt>
                <c:pt idx="237">
                  <c:v>-0.22053565474173026</c:v>
                </c:pt>
                <c:pt idx="238">
                  <c:v>-0.2201935571894712</c:v>
                </c:pt>
                <c:pt idx="239">
                  <c:v>-0.21985148867650819</c:v>
                </c:pt>
                <c:pt idx="240">
                  <c:v>-0.21950936444440336</c:v>
                </c:pt>
                <c:pt idx="241">
                  <c:v>-0.21916722758627799</c:v>
                </c:pt>
                <c:pt idx="242">
                  <c:v>-0.21882507855535716</c:v>
                </c:pt>
                <c:pt idx="243">
                  <c:v>-0.21848291778859791</c:v>
                </c:pt>
                <c:pt idx="244">
                  <c:v>-0.21814074570727118</c:v>
                </c:pt>
                <c:pt idx="245">
                  <c:v>-0.21779856271752696</c:v>
                </c:pt>
                <c:pt idx="246">
                  <c:v>-0.217456369210935</c:v>
                </c:pt>
                <c:pt idx="247">
                  <c:v>-0.21711420818803046</c:v>
                </c:pt>
                <c:pt idx="248">
                  <c:v>-0.21677199476673528</c:v>
                </c:pt>
                <c:pt idx="249">
                  <c:v>-0.21642977192096838</c:v>
                </c:pt>
                <c:pt idx="250">
                  <c:v>-0.21608753998903177</c:v>
                </c:pt>
                <c:pt idx="251">
                  <c:v>-0.2157452992970843</c:v>
                </c:pt>
                <c:pt idx="252">
                  <c:v>-0.21540305015957628</c:v>
                </c:pt>
                <c:pt idx="253">
                  <c:v>-0.2150607928796712</c:v>
                </c:pt>
                <c:pt idx="254">
                  <c:v>-0.21471852774964986</c:v>
                </c:pt>
                <c:pt idx="255">
                  <c:v>-0.21437629767432131</c:v>
                </c:pt>
                <c:pt idx="256">
                  <c:v>-0.21403401767931884</c:v>
                </c:pt>
                <c:pt idx="257">
                  <c:v>-0.21369173064958463</c:v>
                </c:pt>
                <c:pt idx="258">
                  <c:v>-0.21334943683763857</c:v>
                </c:pt>
                <c:pt idx="259">
                  <c:v>-0.21300713648693589</c:v>
                </c:pt>
                <c:pt idx="260">
                  <c:v>-0.21266482983219293</c:v>
                </c:pt>
                <c:pt idx="261">
                  <c:v>-0.21232251709970032</c:v>
                </c:pt>
                <c:pt idx="262">
                  <c:v>-0.21198024113064654</c:v>
                </c:pt>
                <c:pt idx="263">
                  <c:v>-0.21163791688932704</c:v>
                </c:pt>
                <c:pt idx="264">
                  <c:v>-0.21129558720154873</c:v>
                </c:pt>
                <c:pt idx="265">
                  <c:v>-0.21095325226281816</c:v>
                </c:pt>
                <c:pt idx="266">
                  <c:v>-0.21061091226162473</c:v>
                </c:pt>
                <c:pt idx="267">
                  <c:v>-0.21026856737969102</c:v>
                </c:pt>
                <c:pt idx="268">
                  <c:v>-0.20992621779221729</c:v>
                </c:pt>
                <c:pt idx="269">
                  <c:v>-0.20958386366811388</c:v>
                </c:pt>
                <c:pt idx="270">
                  <c:v>-0.20924154779324924</c:v>
                </c:pt>
                <c:pt idx="271">
                  <c:v>-0.20889918507858427</c:v>
                </c:pt>
                <c:pt idx="272">
                  <c:v>-0.20855681829850553</c:v>
                </c:pt>
                <c:pt idx="273">
                  <c:v>-0.20821444759894603</c:v>
                </c:pt>
                <c:pt idx="274">
                  <c:v>-0.20787207312059969</c:v>
                </c:pt>
                <c:pt idx="275">
                  <c:v>-0.20752969499911089</c:v>
                </c:pt>
                <c:pt idx="276">
                  <c:v>-0.20718731336525417</c:v>
                </c:pt>
                <c:pt idx="277">
                  <c:v>-0.20684492834511017</c:v>
                </c:pt>
                <c:pt idx="278">
                  <c:v>-0.20650258268325392</c:v>
                </c:pt>
                <c:pt idx="279">
                  <c:v>-0.20616019125083609</c:v>
                </c:pt>
                <c:pt idx="280">
                  <c:v>-0.2058177967838617</c:v>
                </c:pt>
                <c:pt idx="281">
                  <c:v>-0.20547539939125978</c:v>
                </c:pt>
                <c:pt idx="282">
                  <c:v>-0.20513299917804886</c:v>
                </c:pt>
                <c:pt idx="283">
                  <c:v>-0.20479059624547835</c:v>
                </c:pt>
                <c:pt idx="284">
                  <c:v>-0.2044481906911626</c:v>
                </c:pt>
                <c:pt idx="285">
                  <c:v>-0.20410578260921236</c:v>
                </c:pt>
                <c:pt idx="286">
                  <c:v>-0.20376341471338025</c:v>
                </c:pt>
                <c:pt idx="287">
                  <c:v>-0.20342100184510092</c:v>
                </c:pt>
                <c:pt idx="288">
                  <c:v>-0.20307858671173049</c:v>
                </c:pt>
                <c:pt idx="289">
                  <c:v>-0.20273616939457667</c:v>
                </c:pt>
                <c:pt idx="290">
                  <c:v>-0.20239374997202925</c:v>
                </c:pt>
                <c:pt idx="291">
                  <c:v>-0.20205132851966348</c:v>
                </c:pt>
                <c:pt idx="292">
                  <c:v>-0.20170890511034237</c:v>
                </c:pt>
                <c:pt idx="293">
                  <c:v>-0.20136647981431288</c:v>
                </c:pt>
                <c:pt idx="294">
                  <c:v>-0.20102409532232121</c:v>
                </c:pt>
                <c:pt idx="295">
                  <c:v>-0.2006816664536209</c:v>
                </c:pt>
                <c:pt idx="296">
                  <c:v>-0.20033923589418329</c:v>
                </c:pt>
                <c:pt idx="297">
                  <c:v>-0.19999680370469913</c:v>
                </c:pt>
                <c:pt idx="298">
                  <c:v>-0.19965436994368105</c:v>
                </c:pt>
                <c:pt idx="299">
                  <c:v>-0.19931193466754096</c:v>
                </c:pt>
                <c:pt idx="300">
                  <c:v>-0.19896949793066612</c:v>
                </c:pt>
                <c:pt idx="301">
                  <c:v>-0.19862705978549114</c:v>
                </c:pt>
                <c:pt idx="302">
                  <c:v>-0.19828466290558899</c:v>
                </c:pt>
                <c:pt idx="303">
                  <c:v>-0.19794222209365722</c:v>
                </c:pt>
                <c:pt idx="304">
                  <c:v>-0.19759978001970416</c:v>
                </c:pt>
                <c:pt idx="305">
                  <c:v>-0.19725733672903192</c:v>
                </c:pt>
                <c:pt idx="306">
                  <c:v>-0.19691489226531581</c:v>
                </c:pt>
                <c:pt idx="307">
                  <c:v>-0.1965724466706639</c:v>
                </c:pt>
                <c:pt idx="308">
                  <c:v>-0.19622999998567217</c:v>
                </c:pt>
                <c:pt idx="309">
                  <c:v>-0.19588759487250043</c:v>
                </c:pt>
                <c:pt idx="310">
                  <c:v>-0.1955451461228416</c:v>
                </c:pt>
                <c:pt idx="311">
                  <c:v>-0.19520269639609605</c:v>
                </c:pt>
                <c:pt idx="312">
                  <c:v>-0.19486024572733701</c:v>
                </c:pt>
                <c:pt idx="313">
                  <c:v>-0.19451779415037967</c:v>
                </c:pt>
                <c:pt idx="314">
                  <c:v>-0.19417534169782455</c:v>
                </c:pt>
                <c:pt idx="315">
                  <c:v>-0.19383288840110247</c:v>
                </c:pt>
                <c:pt idx="316">
                  <c:v>-0.19349043429051582</c:v>
                </c:pt>
                <c:pt idx="317">
                  <c:v>-0.19314802201829939</c:v>
                </c:pt>
                <c:pt idx="318">
                  <c:v>-0.19280556636657875</c:v>
                </c:pt>
                <c:pt idx="319">
                  <c:v>-0.19246310998552887</c:v>
                </c:pt>
                <c:pt idx="320">
                  <c:v>-0.19212065290133012</c:v>
                </c:pt>
                <c:pt idx="321">
                  <c:v>-0.19177819513922265</c:v>
                </c:pt>
                <c:pt idx="322">
                  <c:v>-0.19143573672354106</c:v>
                </c:pt>
                <c:pt idx="323">
                  <c:v>-0.191093277677746</c:v>
                </c:pt>
                <c:pt idx="324">
                  <c:v>-0.19075081802445629</c:v>
                </c:pt>
                <c:pt idx="325">
                  <c:v>-0.19040840040849907</c:v>
                </c:pt>
                <c:pt idx="326">
                  <c:v>-0.19006593960485757</c:v>
                </c:pt>
                <c:pt idx="327">
                  <c:v>-0.18972347825682123</c:v>
                </c:pt>
                <c:pt idx="328">
                  <c:v>-0.18938101638393215</c:v>
                </c:pt>
                <c:pt idx="329">
                  <c:v>-0.18903855400503025</c:v>
                </c:pt>
                <c:pt idx="330">
                  <c:v>-0.18869609113827951</c:v>
                </c:pt>
                <c:pt idx="331">
                  <c:v>-0.18835362780119225</c:v>
                </c:pt>
                <c:pt idx="332">
                  <c:v>-0.18801116401065135</c:v>
                </c:pt>
                <c:pt idx="333">
                  <c:v>-0.1876687424059548</c:v>
                </c:pt>
                <c:pt idx="334">
                  <c:v>-0.18732627775675442</c:v>
                </c:pt>
                <c:pt idx="335">
                  <c:v>-0.18698381270120079</c:v>
                </c:pt>
                <c:pt idx="336">
                  <c:v>-0.18664134725387985</c:v>
                </c:pt>
                <c:pt idx="337">
                  <c:v>-0.18629888142885517</c:v>
                </c:pt>
                <c:pt idx="338">
                  <c:v>-0.18595641523968454</c:v>
                </c:pt>
                <c:pt idx="339">
                  <c:v>-0.18561394869943965</c:v>
                </c:pt>
                <c:pt idx="340">
                  <c:v>-0.18527148182072248</c:v>
                </c:pt>
                <c:pt idx="341">
                  <c:v>-0.18492905723870379</c:v>
                </c:pt>
                <c:pt idx="342">
                  <c:v>-0.18458658971905598</c:v>
                </c:pt>
                <c:pt idx="343">
                  <c:v>-0.18424412189609315</c:v>
                </c:pt>
                <c:pt idx="344">
                  <c:v>-0.18390165378070292</c:v>
                </c:pt>
                <c:pt idx="345">
                  <c:v>-0.18355918538338251</c:v>
                </c:pt>
                <c:pt idx="346">
                  <c:v>-0.1832167167142521</c:v>
                </c:pt>
                <c:pt idx="347">
                  <c:v>-0.18287424778306877</c:v>
                </c:pt>
                <c:pt idx="348">
                  <c:v>-0.18253182122225947</c:v>
                </c:pt>
                <c:pt idx="349">
                  <c:v>-0.18218935179485252</c:v>
                </c:pt>
                <c:pt idx="350">
                  <c:v>-0.18184688213261208</c:v>
                </c:pt>
                <c:pt idx="351">
                  <c:v>-0.18150441224396752</c:v>
                </c:pt>
                <c:pt idx="352">
                  <c:v>-0.18116194213704623</c:v>
                </c:pt>
                <c:pt idx="353">
                  <c:v>-0.18081947181968314</c:v>
                </c:pt>
                <c:pt idx="354">
                  <c:v>-0.18047700129943273</c:v>
                </c:pt>
                <c:pt idx="355">
                  <c:v>-0.18013453058357765</c:v>
                </c:pt>
                <c:pt idx="356">
                  <c:v>-0.17979210230215995</c:v>
                </c:pt>
                <c:pt idx="357">
                  <c:v>-0.17944963121590812</c:v>
                </c:pt>
                <c:pt idx="358">
                  <c:v>-0.17910715995436935</c:v>
                </c:pt>
                <c:pt idx="359">
                  <c:v>-0.1787646885238354</c:v>
                </c:pt>
                <c:pt idx="360">
                  <c:v>-0.17842221693037288</c:v>
                </c:pt>
                <c:pt idx="361">
                  <c:v>-0.17807974517983013</c:v>
                </c:pt>
                <c:pt idx="362">
                  <c:v>-0.177737273277846</c:v>
                </c:pt>
                <c:pt idx="363">
                  <c:v>-0.17739480122985651</c:v>
                </c:pt>
                <c:pt idx="364">
                  <c:v>-0.17705237166412316</c:v>
                </c:pt>
                <c:pt idx="365">
                  <c:v>-0.17670989933965817</c:v>
                </c:pt>
                <c:pt idx="366">
                  <c:v>-0.17636742688435342</c:v>
                </c:pt>
                <c:pt idx="367">
                  <c:v>-0.17602495430290577</c:v>
                </c:pt>
                <c:pt idx="368">
                  <c:v>-0.17568248159984295</c:v>
                </c:pt>
                <c:pt idx="369">
                  <c:v>-0.17534000877953093</c:v>
                </c:pt>
                <c:pt idx="370">
                  <c:v>-0.17499753584617825</c:v>
                </c:pt>
                <c:pt idx="371">
                  <c:v>-0.17465506280384283</c:v>
                </c:pt>
                <c:pt idx="372">
                  <c:v>-0.17431263227945712</c:v>
                </c:pt>
                <c:pt idx="373">
                  <c:v>-0.173970159030752</c:v>
                </c:pt>
                <c:pt idx="374">
                  <c:v>-0.17362768568438414</c:v>
                </c:pt>
                <c:pt idx="375">
                  <c:v>-0.17328521224385934</c:v>
                </c:pt>
                <c:pt idx="376">
                  <c:v>-0.17294273871255753</c:v>
                </c:pt>
                <c:pt idx="377">
                  <c:v>-0.17260026509373735</c:v>
                </c:pt>
                <c:pt idx="378">
                  <c:v>-0.17225779139054018</c:v>
                </c:pt>
                <c:pt idx="379">
                  <c:v>-0.17191531760599502</c:v>
                </c:pt>
                <c:pt idx="380">
                  <c:v>-0.17157288636604259</c:v>
                </c:pt>
                <c:pt idx="381">
                  <c:v>-0.17123041242745698</c:v>
                </c:pt>
                <c:pt idx="382">
                  <c:v>-0.17088793841597327</c:v>
                </c:pt>
                <c:pt idx="383">
                  <c:v>-0.17054546433420789</c:v>
                </c:pt>
                <c:pt idx="384">
                  <c:v>-0.17020299018468404</c:v>
                </c:pt>
                <c:pt idx="385">
                  <c:v>-0.16986051596983379</c:v>
                </c:pt>
                <c:pt idx="386">
                  <c:v>-0.16951804169200224</c:v>
                </c:pt>
                <c:pt idx="387">
                  <c:v>-0.16917556735345016</c:v>
                </c:pt>
                <c:pt idx="388">
                  <c:v>-0.16883313557937785</c:v>
                </c:pt>
                <c:pt idx="389">
                  <c:v>-0.16849066112584565</c:v>
                </c:pt>
                <c:pt idx="390">
                  <c:v>-0.16814818661790018</c:v>
                </c:pt>
                <c:pt idx="391">
                  <c:v>-0.16780571205749456</c:v>
                </c:pt>
                <c:pt idx="392">
                  <c:v>-0.16746323744651195</c:v>
                </c:pt>
                <c:pt idx="393">
                  <c:v>-0.16712076278676813</c:v>
                </c:pt>
                <c:pt idx="394">
                  <c:v>-0.16677828808001313</c:v>
                </c:pt>
                <c:pt idx="395">
                  <c:v>-0.16643585595095536</c:v>
                </c:pt>
                <c:pt idx="396">
                  <c:v>-0.16609338115518069</c:v>
                </c:pt>
                <c:pt idx="397">
                  <c:v>-0.16575090631727807</c:v>
                </c:pt>
                <c:pt idx="398">
                  <c:v>-0.1654084314387598</c:v>
                </c:pt>
                <c:pt idx="399">
                  <c:v>-0.16506595652108408</c:v>
                </c:pt>
                <c:pt idx="400">
                  <c:v>-0.16472348156565622</c:v>
                </c:pt>
                <c:pt idx="401">
                  <c:v>-0.16438100657383184</c:v>
                </c:pt>
                <c:pt idx="402">
                  <c:v>-0.16403853154691705</c:v>
                </c:pt>
                <c:pt idx="403">
                  <c:v>-0.16369609910919219</c:v>
                </c:pt>
                <c:pt idx="404">
                  <c:v>-0.16335362401583078</c:v>
                </c:pt>
                <c:pt idx="405">
                  <c:v>-0.16301114889102411</c:v>
                </c:pt>
                <c:pt idx="406">
                  <c:v>-0.16266867373590091</c:v>
                </c:pt>
                <c:pt idx="407">
                  <c:v>-0.16232619855154939</c:v>
                </c:pt>
                <c:pt idx="408">
                  <c:v>-0.16198372333901909</c:v>
                </c:pt>
                <c:pt idx="409">
                  <c:v>-0.16164124809932132</c:v>
                </c:pt>
                <c:pt idx="410">
                  <c:v>-0.1612987728334315</c:v>
                </c:pt>
                <c:pt idx="411">
                  <c:v>-0.16095634016530994</c:v>
                </c:pt>
                <c:pt idx="412">
                  <c:v>-0.16061386484982268</c:v>
                </c:pt>
                <c:pt idx="413">
                  <c:v>-0.16027138951086387</c:v>
                </c:pt>
                <c:pt idx="414">
                  <c:v>-0.15992891414927624</c:v>
                </c:pt>
                <c:pt idx="415">
                  <c:v>-0.15958643876587197</c:v>
                </c:pt>
                <c:pt idx="416">
                  <c:v>-0.1592439633614344</c:v>
                </c:pt>
                <c:pt idx="417">
                  <c:v>-0.15890148793671843</c:v>
                </c:pt>
                <c:pt idx="418">
                  <c:v>-0.15855901249245205</c:v>
                </c:pt>
                <c:pt idx="419">
                  <c:v>-0.15821657965235764</c:v>
                </c:pt>
                <c:pt idx="420">
                  <c:v>-0.15787410417107089</c:v>
                </c:pt>
                <c:pt idx="421">
                  <c:v>-0.15753162867226439</c:v>
                </c:pt>
                <c:pt idx="422">
                  <c:v>-0.15718915315656751</c:v>
                </c:pt>
                <c:pt idx="423">
                  <c:v>-0.15684667762458621</c:v>
                </c:pt>
                <c:pt idx="424">
                  <c:v>-0.1565042020769051</c:v>
                </c:pt>
                <c:pt idx="425">
                  <c:v>-0.15616172651408816</c:v>
                </c:pt>
                <c:pt idx="426">
                  <c:v>-0.15581925093667831</c:v>
                </c:pt>
                <c:pt idx="427">
                  <c:v>-0.1554768179682201</c:v>
                </c:pt>
                <c:pt idx="428">
                  <c:v>-0.15513434236317758</c:v>
                </c:pt>
                <c:pt idx="429">
                  <c:v>-0.15479186674505832</c:v>
                </c:pt>
                <c:pt idx="430">
                  <c:v>-0.15444939111433156</c:v>
                </c:pt>
                <c:pt idx="431">
                  <c:v>-0.15410691547145008</c:v>
                </c:pt>
                <c:pt idx="432">
                  <c:v>-0.15376443981685012</c:v>
                </c:pt>
                <c:pt idx="433">
                  <c:v>-0.15342196415095238</c:v>
                </c:pt>
                <c:pt idx="434">
                  <c:v>-0.15307953109718278</c:v>
                </c:pt>
                <c:pt idx="435">
                  <c:v>-0.15273705540989183</c:v>
                </c:pt>
                <c:pt idx="436">
                  <c:v>-0.15239457971247655</c:v>
                </c:pt>
                <c:pt idx="437">
                  <c:v>-0.15205210400530061</c:v>
                </c:pt>
                <c:pt idx="438">
                  <c:v>-0.15170962828871454</c:v>
                </c:pt>
                <c:pt idx="439">
                  <c:v>-0.15136715256305583</c:v>
                </c:pt>
                <c:pt idx="440">
                  <c:v>-0.15102467682865059</c:v>
                </c:pt>
                <c:pt idx="441">
                  <c:v>-0.15068220108581262</c:v>
                </c:pt>
                <c:pt idx="442">
                  <c:v>-0.15033976795786494</c:v>
                </c:pt>
                <c:pt idx="443">
                  <c:v>-0.14999729219905897</c:v>
                </c:pt>
                <c:pt idx="444">
                  <c:v>-0.14965481643269618</c:v>
                </c:pt>
                <c:pt idx="445">
                  <c:v>-0.14931234065904797</c:v>
                </c:pt>
                <c:pt idx="446">
                  <c:v>-0.14896986487837596</c:v>
                </c:pt>
                <c:pt idx="447">
                  <c:v>-0.14862738909093234</c:v>
                </c:pt>
                <c:pt idx="448">
                  <c:v>-0.1482849132969602</c:v>
                </c:pt>
                <c:pt idx="449">
                  <c:v>-0.14794243749669397</c:v>
                </c:pt>
                <c:pt idx="450">
                  <c:v>-0.14760000431337988</c:v>
                </c:pt>
                <c:pt idx="451">
                  <c:v>-0.1472575285011952</c:v>
                </c:pt>
                <c:pt idx="452">
                  <c:v>-0.14691505268337024</c:v>
                </c:pt>
                <c:pt idx="453">
                  <c:v>-0.14657257686010752</c:v>
                </c:pt>
                <c:pt idx="454">
                  <c:v>-0.14623010103160231</c:v>
                </c:pt>
                <c:pt idx="455">
                  <c:v>-0.14588762519804271</c:v>
                </c:pt>
                <c:pt idx="456">
                  <c:v>-0.14554514935961047</c:v>
                </c:pt>
                <c:pt idx="457">
                  <c:v>-0.14520267351648042</c:v>
                </c:pt>
                <c:pt idx="458">
                  <c:v>-0.14486024029184164</c:v>
                </c:pt>
                <c:pt idx="459">
                  <c:v>-0.14451776443981568</c:v>
                </c:pt>
                <c:pt idx="460">
                  <c:v>-0.14417528858358014</c:v>
                </c:pt>
                <c:pt idx="461">
                  <c:v>-0.14383281272328594</c:v>
                </c:pt>
                <c:pt idx="462">
                  <c:v>-0.14349033685907886</c:v>
                </c:pt>
                <c:pt idx="463">
                  <c:v>-0.14314786099109955</c:v>
                </c:pt>
                <c:pt idx="464">
                  <c:v>-0.14280538511948321</c:v>
                </c:pt>
                <c:pt idx="465">
                  <c:v>-0.14246290924436064</c:v>
                </c:pt>
                <c:pt idx="466">
                  <c:v>-0.14212047598887809</c:v>
                </c:pt>
                <c:pt idx="467">
                  <c:v>-0.14177800010711605</c:v>
                </c:pt>
                <c:pt idx="468">
                  <c:v>-0.14143552422221198</c:v>
                </c:pt>
                <c:pt idx="469">
                  <c:v>-0.14109304833427877</c:v>
                </c:pt>
                <c:pt idx="470">
                  <c:v>-0.14075057244342537</c:v>
                </c:pt>
                <c:pt idx="471">
                  <c:v>-0.14040809654975631</c:v>
                </c:pt>
                <c:pt idx="472">
                  <c:v>-0.14006562065337286</c:v>
                </c:pt>
                <c:pt idx="473">
                  <c:v>-0.13972314475437253</c:v>
                </c:pt>
                <c:pt idx="474">
                  <c:v>-0.13938071147586961</c:v>
                </c:pt>
                <c:pt idx="475">
                  <c:v>-0.13903823557191411</c:v>
                </c:pt>
                <c:pt idx="476">
                  <c:v>-0.13869575966561351</c:v>
                </c:pt>
                <c:pt idx="477">
                  <c:v>-0.13835328375705214</c:v>
                </c:pt>
                <c:pt idx="478">
                  <c:v>-0.13801080784631128</c:v>
                </c:pt>
                <c:pt idx="479">
                  <c:v>-0.13766833193346903</c:v>
                </c:pt>
                <c:pt idx="480">
                  <c:v>-0.13732585601860117</c:v>
                </c:pt>
                <c:pt idx="481">
                  <c:v>-0.13698342272480049</c:v>
                </c:pt>
                <c:pt idx="482">
                  <c:v>-0.13664094680609667</c:v>
                </c:pt>
                <c:pt idx="483">
                  <c:v>-0.13629847088557756</c:v>
                </c:pt>
                <c:pt idx="484">
                  <c:v>-0.1359559949633084</c:v>
                </c:pt>
                <c:pt idx="485">
                  <c:v>-0.1356135190393519</c:v>
                </c:pt>
                <c:pt idx="486">
                  <c:v>-0.13527104311376906</c:v>
                </c:pt>
                <c:pt idx="487">
                  <c:v>-0.13492856718661791</c:v>
                </c:pt>
                <c:pt idx="488">
                  <c:v>-0.13458609125795498</c:v>
                </c:pt>
                <c:pt idx="489">
                  <c:v>-0.13424365795085494</c:v>
                </c:pt>
                <c:pt idx="490">
                  <c:v>-0.1339011820193293</c:v>
                </c:pt>
                <c:pt idx="491">
                  <c:v>-0.13355870608644918</c:v>
                </c:pt>
                <c:pt idx="492">
                  <c:v>-0.13321623015226289</c:v>
                </c:pt>
                <c:pt idx="493">
                  <c:v>-0.13287375421681769</c:v>
                </c:pt>
                <c:pt idx="494">
                  <c:v>-0.13253127828015859</c:v>
                </c:pt>
                <c:pt idx="495">
                  <c:v>-0.13218880234232935</c:v>
                </c:pt>
                <c:pt idx="496">
                  <c:v>-0.13184632640337174</c:v>
                </c:pt>
                <c:pt idx="497">
                  <c:v>-0.13150389308634722</c:v>
                </c:pt>
                <c:pt idx="498">
                  <c:v>-0.13116141714525356</c:v>
                </c:pt>
                <c:pt idx="499">
                  <c:v>-0.13081894120314916</c:v>
                </c:pt>
                <c:pt idx="500">
                  <c:v>-0.13047646526007009</c:v>
                </c:pt>
                <c:pt idx="501">
                  <c:v>-0.13013398931605166</c:v>
                </c:pt>
                <c:pt idx="502">
                  <c:v>-0.1297915133711274</c:v>
                </c:pt>
                <c:pt idx="503">
                  <c:v>-0.12944903742532998</c:v>
                </c:pt>
                <c:pt idx="504">
                  <c:v>-0.12910656147869087</c:v>
                </c:pt>
                <c:pt idx="505">
                  <c:v>-0.12876412815426072</c:v>
                </c:pt>
                <c:pt idx="506">
                  <c:v>-0.12842165220602766</c:v>
                </c:pt>
                <c:pt idx="507">
                  <c:v>-0.12807917625704043</c:v>
                </c:pt>
                <c:pt idx="508">
                  <c:v>-0.12773670030732603</c:v>
                </c:pt>
                <c:pt idx="509">
                  <c:v>-0.12739422435691072</c:v>
                </c:pt>
                <c:pt idx="510">
                  <c:v>-0.12705174840581962</c:v>
                </c:pt>
                <c:pt idx="511">
                  <c:v>-0.12670927245407707</c:v>
                </c:pt>
                <c:pt idx="512">
                  <c:v>-0.12636679650170665</c:v>
                </c:pt>
                <c:pt idx="513">
                  <c:v>-0.12602436317175092</c:v>
                </c:pt>
                <c:pt idx="514">
                  <c:v>-0.12568188721819135</c:v>
                </c:pt>
                <c:pt idx="515">
                  <c:v>-0.12533941126406903</c:v>
                </c:pt>
                <c:pt idx="516">
                  <c:v>-0.12499693530940435</c:v>
                </c:pt>
                <c:pt idx="517">
                  <c:v>-0.12465445935421665</c:v>
                </c:pt>
                <c:pt idx="518">
                  <c:v>-0.12431198339852503</c:v>
                </c:pt>
                <c:pt idx="519">
                  <c:v>-0.12396950744234723</c:v>
                </c:pt>
                <c:pt idx="520">
                  <c:v>-0.12362707410872144</c:v>
                </c:pt>
                <c:pt idx="521">
                  <c:v>-0.12328459815162371</c:v>
                </c:pt>
                <c:pt idx="522">
                  <c:v>-0.12294212219409069</c:v>
                </c:pt>
                <c:pt idx="523">
                  <c:v>-0.12259964623613787</c:v>
                </c:pt>
                <c:pt idx="524">
                  <c:v>-0.12225717027778037</c:v>
                </c:pt>
                <c:pt idx="525">
                  <c:v>-0.12191469431903307</c:v>
                </c:pt>
                <c:pt idx="526">
                  <c:v>-0.12157221835990965</c:v>
                </c:pt>
                <c:pt idx="527">
                  <c:v>-0.12122974240042395</c:v>
                </c:pt>
                <c:pt idx="528">
                  <c:v>-0.12088730906360916</c:v>
                </c:pt>
                <c:pt idx="529">
                  <c:v>-0.12054483310343733</c:v>
                </c:pt>
                <c:pt idx="530">
                  <c:v>-0.12020235714294068</c:v>
                </c:pt>
                <c:pt idx="531">
                  <c:v>-0.11985988118213126</c:v>
                </c:pt>
                <c:pt idx="532">
                  <c:v>-0.11951740522101997</c:v>
                </c:pt>
                <c:pt idx="533">
                  <c:v>-0.11917492925961803</c:v>
                </c:pt>
                <c:pt idx="534">
                  <c:v>-0.11883245329793567</c:v>
                </c:pt>
                <c:pt idx="535">
                  <c:v>-0.11848997733598317</c:v>
                </c:pt>
                <c:pt idx="536">
                  <c:v>-0.11814754399679051</c:v>
                </c:pt>
                <c:pt idx="537">
                  <c:v>-0.11780506803432642</c:v>
                </c:pt>
                <c:pt idx="538">
                  <c:v>-0.11746259207162031</c:v>
                </c:pt>
                <c:pt idx="539">
                  <c:v>-0.11712011610868082</c:v>
                </c:pt>
                <c:pt idx="540">
                  <c:v>-0.11677764014551663</c:v>
                </c:pt>
                <c:pt idx="541">
                  <c:v>-0.11643516418213549</c:v>
                </c:pt>
                <c:pt idx="542">
                  <c:v>-0.11609268821854565</c:v>
                </c:pt>
                <c:pt idx="543">
                  <c:v>-0.1157502122547542</c:v>
                </c:pt>
                <c:pt idx="544">
                  <c:v>-0.11540777891378917</c:v>
                </c:pt>
                <c:pt idx="545">
                  <c:v>-0.11506530294961656</c:v>
                </c:pt>
                <c:pt idx="546">
                  <c:v>-0.11472282698526368</c:v>
                </c:pt>
                <c:pt idx="547">
                  <c:v>-0.1143803510207369</c:v>
                </c:pt>
                <c:pt idx="548">
                  <c:v>-0.11403787505604272</c:v>
                </c:pt>
                <c:pt idx="549">
                  <c:v>-0.11369539909118689</c:v>
                </c:pt>
                <c:pt idx="550">
                  <c:v>-0.11335292312617541</c:v>
                </c:pt>
                <c:pt idx="551">
                  <c:v>-0.11301044716101405</c:v>
                </c:pt>
                <c:pt idx="552">
                  <c:v>-0.11266801381872843</c:v>
                </c:pt>
                <c:pt idx="553">
                  <c:v>-0.11232553785328318</c:v>
                </c:pt>
                <c:pt idx="554">
                  <c:v>-0.1119830618877035</c:v>
                </c:pt>
                <c:pt idx="555">
                  <c:v>-0.11164058592199447</c:v>
                </c:pt>
                <c:pt idx="556">
                  <c:v>-0.11129810995616053</c:v>
                </c:pt>
                <c:pt idx="557">
                  <c:v>-0.11095563399020647</c:v>
                </c:pt>
                <c:pt idx="558">
                  <c:v>-0.11061315802413652</c:v>
                </c:pt>
                <c:pt idx="559">
                  <c:v>-0.11027068205795497</c:v>
                </c:pt>
                <c:pt idx="560">
                  <c:v>-0.10992824871468614</c:v>
                </c:pt>
                <c:pt idx="561">
                  <c:v>-0.10958577274829334</c:v>
                </c:pt>
                <c:pt idx="562">
                  <c:v>-0.10924329678180038</c:v>
                </c:pt>
                <c:pt idx="563">
                  <c:v>-0.10890082081521127</c:v>
                </c:pt>
                <c:pt idx="564">
                  <c:v>-0.10855834484852925</c:v>
                </c:pt>
                <c:pt idx="565">
                  <c:v>-0.10821586888175785</c:v>
                </c:pt>
                <c:pt idx="566">
                  <c:v>-0.10787339291490031</c:v>
                </c:pt>
                <c:pt idx="567">
                  <c:v>-0.10753095957098012</c:v>
                </c:pt>
                <c:pt idx="568">
                  <c:v>-0.10718848360395947</c:v>
                </c:pt>
                <c:pt idx="569">
                  <c:v>-0.10684600763686179</c:v>
                </c:pt>
                <c:pt idx="570">
                  <c:v>-0.10650353166968972</c:v>
                </c:pt>
                <c:pt idx="571">
                  <c:v>-0.10616105570244626</c:v>
                </c:pt>
                <c:pt idx="572">
                  <c:v>-0.10581857973513363</c:v>
                </c:pt>
                <c:pt idx="573">
                  <c:v>-0.10547610376775451</c:v>
                </c:pt>
                <c:pt idx="574">
                  <c:v>-0.10513362780031155</c:v>
                </c:pt>
                <c:pt idx="575">
                  <c:v>-0.10479119445582737</c:v>
                </c:pt>
                <c:pt idx="576">
                  <c:v>-0.10444871848826316</c:v>
                </c:pt>
                <c:pt idx="577">
                  <c:v>-0.1041062425206418</c:v>
                </c:pt>
                <c:pt idx="578">
                  <c:v>-0.10376376655296535</c:v>
                </c:pt>
                <c:pt idx="579">
                  <c:v>-0.10342129058523572</c:v>
                </c:pt>
                <c:pt idx="580">
                  <c:v>-0.10307881461745493</c:v>
                </c:pt>
                <c:pt idx="581">
                  <c:v>-0.10273633864962495</c:v>
                </c:pt>
                <c:pt idx="582">
                  <c:v>-0.10239386268174734</c:v>
                </c:pt>
                <c:pt idx="583">
                  <c:v>-0.1020514293368445</c:v>
                </c:pt>
                <c:pt idx="584">
                  <c:v>-0.10170895336887718</c:v>
                </c:pt>
                <c:pt idx="585">
                  <c:v>-0.10136647740086746</c:v>
                </c:pt>
                <c:pt idx="586">
                  <c:v>-0.10102400143281688</c:v>
                </c:pt>
                <c:pt idx="587">
                  <c:v>-0.100681525464727</c:v>
                </c:pt>
                <c:pt idx="588">
                  <c:v>-0.10033904949659937</c:v>
                </c:pt>
                <c:pt idx="589">
                  <c:v>-9.9996573528434995E-2</c:v>
                </c:pt>
                <c:pt idx="590">
                  <c:v>-9.9654097560235536E-2</c:v>
                </c:pt>
                <c:pt idx="591">
                  <c:v>-9.9311664215022841E-2</c:v>
                </c:pt>
                <c:pt idx="592">
                  <c:v>-9.89691882467571E-2</c:v>
                </c:pt>
                <c:pt idx="593">
                  <c:v>-9.8626712278459955E-2</c:v>
                </c:pt>
                <c:pt idx="594">
                  <c:v>-9.8284236310132597E-2</c:v>
                </c:pt>
                <c:pt idx="595">
                  <c:v>-9.7941760341776263E-2</c:v>
                </c:pt>
                <c:pt idx="596">
                  <c:v>-9.7599284373391854E-2</c:v>
                </c:pt>
                <c:pt idx="597">
                  <c:v>-9.7256808404980688E-2</c:v>
                </c:pt>
                <c:pt idx="598">
                  <c:v>-9.6914332436543529E-2</c:v>
                </c:pt>
                <c:pt idx="599">
                  <c:v>-9.6571899091101795E-2</c:v>
                </c:pt>
                <c:pt idx="600">
                  <c:v>-9.622942312261569E-2</c:v>
                </c:pt>
                <c:pt idx="601">
                  <c:v>-9.5886947154106603E-2</c:v>
                </c:pt>
                <c:pt idx="602">
                  <c:v>-9.55444711855752E-2</c:v>
                </c:pt>
                <c:pt idx="603">
                  <c:v>-9.520199521702237E-2</c:v>
                </c:pt>
                <c:pt idx="604">
                  <c:v>-9.4859519248449001E-2</c:v>
                </c:pt>
                <c:pt idx="605">
                  <c:v>-9.451704327985587E-2</c:v>
                </c:pt>
                <c:pt idx="606">
                  <c:v>-9.4174609934264158E-2</c:v>
                </c:pt>
                <c:pt idx="607">
                  <c:v>-9.383213396563371E-2</c:v>
                </c:pt>
                <c:pt idx="608">
                  <c:v>-9.3489657996985526E-2</c:v>
                </c:pt>
                <c:pt idx="609">
                  <c:v>-9.3147182028320674E-2</c:v>
                </c:pt>
                <c:pt idx="610">
                  <c:v>-9.2804706059639502E-2</c:v>
                </c:pt>
                <c:pt idx="611">
                  <c:v>-9.2462230090942454E-2</c:v>
                </c:pt>
                <c:pt idx="612">
                  <c:v>-9.2119754122230543E-2</c:v>
                </c:pt>
                <c:pt idx="613">
                  <c:v>-9.1777278153504199E-2</c:v>
                </c:pt>
                <c:pt idx="614">
                  <c:v>-9.1434844807784368E-2</c:v>
                </c:pt>
                <c:pt idx="615">
                  <c:v>-9.1092368839030588E-2</c:v>
                </c:pt>
                <c:pt idx="616">
                  <c:v>-9.0749892870264054E-2</c:v>
                </c:pt>
                <c:pt idx="617">
                  <c:v>-9.0407416901485307E-2</c:v>
                </c:pt>
                <c:pt idx="618">
                  <c:v>-9.0064940932694779E-2</c:v>
                </c:pt>
                <c:pt idx="619">
                  <c:v>-8.9722464963892717E-2</c:v>
                </c:pt>
                <c:pt idx="620">
                  <c:v>-8.9379988995079776E-2</c:v>
                </c:pt>
                <c:pt idx="621">
                  <c:v>-8.9037513026256399E-2</c:v>
                </c:pt>
                <c:pt idx="622">
                  <c:v>-8.869507968044342E-2</c:v>
                </c:pt>
                <c:pt idx="623">
                  <c:v>-8.8352603711600169E-2</c:v>
                </c:pt>
                <c:pt idx="624">
                  <c:v>-8.8010127742747704E-2</c:v>
                </c:pt>
                <c:pt idx="625">
                  <c:v>-8.7667651773886579E-2</c:v>
                </c:pt>
                <c:pt idx="626">
                  <c:v>-8.7325175805016683E-2</c:v>
                </c:pt>
                <c:pt idx="627">
                  <c:v>-8.6982699836138683E-2</c:v>
                </c:pt>
                <c:pt idx="628">
                  <c:v>-8.6640223867252925E-2</c:v>
                </c:pt>
                <c:pt idx="629">
                  <c:v>-8.6297747898359603E-2</c:v>
                </c:pt>
                <c:pt idx="630">
                  <c:v>-8.5955314552479359E-2</c:v>
                </c:pt>
                <c:pt idx="631">
                  <c:v>-8.5612838583572048E-2</c:v>
                </c:pt>
                <c:pt idx="632">
                  <c:v>-8.527036261465798E-2</c:v>
                </c:pt>
                <c:pt idx="633">
                  <c:v>-8.4927886645737583E-2</c:v>
                </c:pt>
                <c:pt idx="634">
                  <c:v>-8.4585410676811176E-2</c:v>
                </c:pt>
                <c:pt idx="635">
                  <c:v>-8.42429347078789E-2</c:v>
                </c:pt>
                <c:pt idx="636">
                  <c:v>-8.3900458738941183E-2</c:v>
                </c:pt>
                <c:pt idx="637">
                  <c:v>-8.3557982769998124E-2</c:v>
                </c:pt>
                <c:pt idx="638">
                  <c:v>-8.3215549424070376E-2</c:v>
                </c:pt>
                <c:pt idx="639">
                  <c:v>-8.2873073455117435E-2</c:v>
                </c:pt>
                <c:pt idx="640">
                  <c:v>-8.253059748615986E-2</c:v>
                </c:pt>
                <c:pt idx="641">
                  <c:v>-8.2188121517197829E-2</c:v>
                </c:pt>
                <c:pt idx="642">
                  <c:v>-8.1845645548231677E-2</c:v>
                </c:pt>
                <c:pt idx="643">
                  <c:v>-8.1503169579261431E-2</c:v>
                </c:pt>
                <c:pt idx="644">
                  <c:v>-8.1160693610287424E-2</c:v>
                </c:pt>
                <c:pt idx="645">
                  <c:v>-8.0818217641309739E-2</c:v>
                </c:pt>
                <c:pt idx="646">
                  <c:v>-8.0475784295349018E-2</c:v>
                </c:pt>
                <c:pt idx="647">
                  <c:v>-8.0133308326364561E-2</c:v>
                </c:pt>
                <c:pt idx="648">
                  <c:v>-7.9790832357376898E-2</c:v>
                </c:pt>
                <c:pt idx="649">
                  <c:v>-7.9448356388386335E-2</c:v>
                </c:pt>
                <c:pt idx="650">
                  <c:v>-7.9105880419392885E-2</c:v>
                </c:pt>
                <c:pt idx="651">
                  <c:v>-7.8763404450396785E-2</c:v>
                </c:pt>
                <c:pt idx="652">
                  <c:v>-7.8420928481398131E-2</c:v>
                </c:pt>
                <c:pt idx="653">
                  <c:v>-7.8078495135417536E-2</c:v>
                </c:pt>
                <c:pt idx="654">
                  <c:v>-7.7736019166414094E-2</c:v>
                </c:pt>
                <c:pt idx="655">
                  <c:v>-7.7393543197408668E-2</c:v>
                </c:pt>
                <c:pt idx="656">
                  <c:v>-7.7051067228401132E-2</c:v>
                </c:pt>
                <c:pt idx="657">
                  <c:v>-7.6708591259391709E-2</c:v>
                </c:pt>
                <c:pt idx="658">
                  <c:v>-7.6366115290380399E-2</c:v>
                </c:pt>
                <c:pt idx="659">
                  <c:v>-7.6023639321367534E-2</c:v>
                </c:pt>
                <c:pt idx="660">
                  <c:v>-7.5681163352353004E-2</c:v>
                </c:pt>
                <c:pt idx="661">
                  <c:v>-7.5338730006357421E-2</c:v>
                </c:pt>
                <c:pt idx="662">
                  <c:v>-7.4996254037339893E-2</c:v>
                </c:pt>
                <c:pt idx="663">
                  <c:v>-7.4653778068321158E-2</c:v>
                </c:pt>
                <c:pt idx="664">
                  <c:v>-7.4311302099301299E-2</c:v>
                </c:pt>
                <c:pt idx="665">
                  <c:v>-7.396882613028033E-2</c:v>
                </c:pt>
                <c:pt idx="666">
                  <c:v>-7.3626350161258139E-2</c:v>
                </c:pt>
                <c:pt idx="667">
                  <c:v>-7.3283874192235074E-2</c:v>
                </c:pt>
                <c:pt idx="668">
                  <c:v>-7.2941398223211232E-2</c:v>
                </c:pt>
                <c:pt idx="669">
                  <c:v>-7.2598964877206879E-2</c:v>
                </c:pt>
                <c:pt idx="670">
                  <c:v>-7.2256488908181482E-2</c:v>
                </c:pt>
                <c:pt idx="671">
                  <c:v>-7.1914012939155308E-2</c:v>
                </c:pt>
                <c:pt idx="672">
                  <c:v>-7.1571536970128677E-2</c:v>
                </c:pt>
                <c:pt idx="673">
                  <c:v>-7.1229061001101393E-2</c:v>
                </c:pt>
                <c:pt idx="674">
                  <c:v>-7.0886585032073776E-2</c:v>
                </c:pt>
                <c:pt idx="675">
                  <c:v>-7.0544109063045604E-2</c:v>
                </c:pt>
                <c:pt idx="676">
                  <c:v>-7.020163309401721E-2</c:v>
                </c:pt>
                <c:pt idx="677">
                  <c:v>-6.9859199748008874E-2</c:v>
                </c:pt>
                <c:pt idx="678">
                  <c:v>-6.9516723778979925E-2</c:v>
                </c:pt>
                <c:pt idx="679">
                  <c:v>-6.9174247809950754E-2</c:v>
                </c:pt>
                <c:pt idx="680">
                  <c:v>-6.883177184092136E-2</c:v>
                </c:pt>
                <c:pt idx="681">
                  <c:v>-6.8489295871892078E-2</c:v>
                </c:pt>
                <c:pt idx="682">
                  <c:v>-6.8146819902862685E-2</c:v>
                </c:pt>
                <c:pt idx="683">
                  <c:v>-6.7804343933833305E-2</c:v>
                </c:pt>
                <c:pt idx="684">
                  <c:v>-6.7461867964803912E-2</c:v>
                </c:pt>
                <c:pt idx="685">
                  <c:v>-6.7119434618795146E-2</c:v>
                </c:pt>
                <c:pt idx="686">
                  <c:v>-6.6776958649765975E-2</c:v>
                </c:pt>
                <c:pt idx="687">
                  <c:v>-6.643448268073715E-2</c:v>
                </c:pt>
                <c:pt idx="688">
                  <c:v>-6.6092006711708326E-2</c:v>
                </c:pt>
                <c:pt idx="689">
                  <c:v>-6.5749530742679932E-2</c:v>
                </c:pt>
                <c:pt idx="690">
                  <c:v>-6.5407054773651663E-2</c:v>
                </c:pt>
                <c:pt idx="691">
                  <c:v>-6.5064578804623838E-2</c:v>
                </c:pt>
                <c:pt idx="692">
                  <c:v>-6.4722145458616626E-2</c:v>
                </c:pt>
                <c:pt idx="693">
                  <c:v>-6.4379669489589564E-2</c:v>
                </c:pt>
                <c:pt idx="694">
                  <c:v>-6.4037193520562752E-2</c:v>
                </c:pt>
                <c:pt idx="695">
                  <c:v>-6.3694717551536481E-2</c:v>
                </c:pt>
                <c:pt idx="696">
                  <c:v>-6.3352241582510654E-2</c:v>
                </c:pt>
                <c:pt idx="697">
                  <c:v>-6.3009765613485258E-2</c:v>
                </c:pt>
                <c:pt idx="698">
                  <c:v>-6.2667289644460555E-2</c:v>
                </c:pt>
                <c:pt idx="699">
                  <c:v>-6.2324813675436172E-2</c:v>
                </c:pt>
                <c:pt idx="700">
                  <c:v>-6.1982380329432964E-2</c:v>
                </c:pt>
                <c:pt idx="701">
                  <c:v>-6.1639904360409802E-2</c:v>
                </c:pt>
                <c:pt idx="702">
                  <c:v>-6.129742839138743E-2</c:v>
                </c:pt>
                <c:pt idx="703">
                  <c:v>-6.095495242236549E-2</c:v>
                </c:pt>
                <c:pt idx="704">
                  <c:v>-6.0612476453344333E-2</c:v>
                </c:pt>
                <c:pt idx="705">
                  <c:v>-6.0270000484323731E-2</c:v>
                </c:pt>
                <c:pt idx="706">
                  <c:v>-5.9927524515304025E-2</c:v>
                </c:pt>
                <c:pt idx="707">
                  <c:v>-5.9585048546284866E-2</c:v>
                </c:pt>
                <c:pt idx="708">
                  <c:v>-5.9242615200286987E-2</c:v>
                </c:pt>
                <c:pt idx="709">
                  <c:v>-5.8900139231269272E-2</c:v>
                </c:pt>
                <c:pt idx="710">
                  <c:v>-5.8557663262252459E-2</c:v>
                </c:pt>
                <c:pt idx="711">
                  <c:v>-5.8215187293236409E-2</c:v>
                </c:pt>
                <c:pt idx="712">
                  <c:v>-5.7872711324221254E-2</c:v>
                </c:pt>
                <c:pt idx="713">
                  <c:v>-5.7530235355206759E-2</c:v>
                </c:pt>
                <c:pt idx="714">
                  <c:v>-5.7187759386193054E-2</c:v>
                </c:pt>
                <c:pt idx="715">
                  <c:v>-5.6845283417180342E-2</c:v>
                </c:pt>
                <c:pt idx="716">
                  <c:v>-5.6502850071188798E-2</c:v>
                </c:pt>
                <c:pt idx="717">
                  <c:v>-5.6160374102177862E-2</c:v>
                </c:pt>
                <c:pt idx="718">
                  <c:v>-5.5817898133167718E-2</c:v>
                </c:pt>
                <c:pt idx="719">
                  <c:v>-5.5475422164158447E-2</c:v>
                </c:pt>
                <c:pt idx="720">
                  <c:v>-5.5132946195150065E-2</c:v>
                </c:pt>
                <c:pt idx="721">
                  <c:v>-5.47904702261428E-2</c:v>
                </c:pt>
                <c:pt idx="722">
                  <c:v>-5.4447994257136208E-2</c:v>
                </c:pt>
                <c:pt idx="723">
                  <c:v>-5.4105518288130601E-2</c:v>
                </c:pt>
                <c:pt idx="724">
                  <c:v>-5.3763084942146502E-2</c:v>
                </c:pt>
                <c:pt idx="725">
                  <c:v>-5.3420608973142797E-2</c:v>
                </c:pt>
                <c:pt idx="726">
                  <c:v>-5.3078133004140202E-2</c:v>
                </c:pt>
                <c:pt idx="727">
                  <c:v>-5.2735657035138599E-2</c:v>
                </c:pt>
                <c:pt idx="728">
                  <c:v>-5.2393181066137773E-2</c:v>
                </c:pt>
                <c:pt idx="729">
                  <c:v>-5.2050705097138064E-2</c:v>
                </c:pt>
                <c:pt idx="730">
                  <c:v>-5.1708229128139355E-2</c:v>
                </c:pt>
                <c:pt idx="731">
                  <c:v>-5.1365753159141755E-2</c:v>
                </c:pt>
                <c:pt idx="732">
                  <c:v>-5.1023319813165435E-2</c:v>
                </c:pt>
                <c:pt idx="733">
                  <c:v>-5.068084384416973E-2</c:v>
                </c:pt>
                <c:pt idx="734">
                  <c:v>-5.0338367875175129E-2</c:v>
                </c:pt>
                <c:pt idx="735">
                  <c:v>-4.9995891906181637E-2</c:v>
                </c:pt>
                <c:pt idx="736">
                  <c:v>-4.9653415937189145E-2</c:v>
                </c:pt>
                <c:pt idx="737">
                  <c:v>-4.9310939968197659E-2</c:v>
                </c:pt>
                <c:pt idx="738">
                  <c:v>-4.8968463999207172E-2</c:v>
                </c:pt>
                <c:pt idx="739">
                  <c:v>-4.862603065323829E-2</c:v>
                </c:pt>
                <c:pt idx="740">
                  <c:v>-4.8283554684250024E-2</c:v>
                </c:pt>
                <c:pt idx="741">
                  <c:v>-4.7941078715262875E-2</c:v>
                </c:pt>
                <c:pt idx="742">
                  <c:v>-4.7598602746276718E-2</c:v>
                </c:pt>
                <c:pt idx="743">
                  <c:v>-4.7256126777291782E-2</c:v>
                </c:pt>
                <c:pt idx="744">
                  <c:v>-4.6913650808307845E-2</c:v>
                </c:pt>
                <c:pt idx="745">
                  <c:v>-4.6571174839325026E-2</c:v>
                </c:pt>
                <c:pt idx="746">
                  <c:v>-4.6228698870343199E-2</c:v>
                </c:pt>
                <c:pt idx="747">
                  <c:v>-4.5886265524382991E-2</c:v>
                </c:pt>
                <c:pt idx="748">
                  <c:v>-4.5543789555403384E-2</c:v>
                </c:pt>
                <c:pt idx="749">
                  <c:v>-4.5201313586425124E-2</c:v>
                </c:pt>
                <c:pt idx="750">
                  <c:v>-4.4858837617447744E-2</c:v>
                </c:pt>
                <c:pt idx="751">
                  <c:v>-4.4516361648471586E-2</c:v>
                </c:pt>
                <c:pt idx="752">
                  <c:v>-4.4173885679496538E-2</c:v>
                </c:pt>
                <c:pt idx="753">
                  <c:v>-4.3831409710522712E-2</c:v>
                </c:pt>
                <c:pt idx="754">
                  <c:v>-4.3488933741549891E-2</c:v>
                </c:pt>
                <c:pt idx="755">
                  <c:v>-4.3146500395598676E-2</c:v>
                </c:pt>
                <c:pt idx="756">
                  <c:v>-4.2804024426628069E-2</c:v>
                </c:pt>
                <c:pt idx="757">
                  <c:v>-4.2461548457658697E-2</c:v>
                </c:pt>
                <c:pt idx="758">
                  <c:v>-4.211907248869054E-2</c:v>
                </c:pt>
                <c:pt idx="759">
                  <c:v>-4.1776596519723375E-2</c:v>
                </c:pt>
                <c:pt idx="760">
                  <c:v>-4.1434120550757438E-2</c:v>
                </c:pt>
                <c:pt idx="761">
                  <c:v>-4.1091644581792729E-2</c:v>
                </c:pt>
                <c:pt idx="762">
                  <c:v>-4.0749168612829123E-2</c:v>
                </c:pt>
                <c:pt idx="763">
                  <c:v>-4.040673526688713E-2</c:v>
                </c:pt>
                <c:pt idx="764">
                  <c:v>-4.006425929792564E-2</c:v>
                </c:pt>
                <c:pt idx="765">
                  <c:v>-3.9721783328965372E-2</c:v>
                </c:pt>
                <c:pt idx="766">
                  <c:v>-3.937930736000677E-2</c:v>
                </c:pt>
                <c:pt idx="767">
                  <c:v>-3.9036831391048715E-2</c:v>
                </c:pt>
                <c:pt idx="768">
                  <c:v>-3.8694355422092111E-2</c:v>
                </c:pt>
                <c:pt idx="769">
                  <c:v>-3.8351879453136513E-2</c:v>
                </c:pt>
                <c:pt idx="770">
                  <c:v>-3.8009403484182351E-2</c:v>
                </c:pt>
                <c:pt idx="771">
                  <c:v>-3.7666970138249579E-2</c:v>
                </c:pt>
                <c:pt idx="772">
                  <c:v>-3.7324494169297638E-2</c:v>
                </c:pt>
                <c:pt idx="773">
                  <c:v>-3.6982018200346925E-2</c:v>
                </c:pt>
                <c:pt idx="774">
                  <c:v>-3.6639542231397211E-2</c:v>
                </c:pt>
                <c:pt idx="775">
                  <c:v>-3.6297066262448711E-2</c:v>
                </c:pt>
                <c:pt idx="776">
                  <c:v>-3.5954590293501669E-2</c:v>
                </c:pt>
                <c:pt idx="777">
                  <c:v>-3.561211432455539E-2</c:v>
                </c:pt>
                <c:pt idx="778">
                  <c:v>-3.5269680978630952E-2</c:v>
                </c:pt>
                <c:pt idx="779">
                  <c:v>-3.4927205009687344E-2</c:v>
                </c:pt>
                <c:pt idx="780">
                  <c:v>-3.4584729040744742E-2</c:v>
                </c:pt>
                <c:pt idx="781">
                  <c:v>-3.4242253071803577E-2</c:v>
                </c:pt>
                <c:pt idx="782">
                  <c:v>-3.3899777102863418E-2</c:v>
                </c:pt>
                <c:pt idx="783">
                  <c:v>-3.3557301133924473E-2</c:v>
                </c:pt>
                <c:pt idx="784">
                  <c:v>-3.3214825164986535E-2</c:v>
                </c:pt>
                <c:pt idx="785">
                  <c:v>-3.2872349196050039E-2</c:v>
                </c:pt>
                <c:pt idx="786">
                  <c:v>-3.2529915850135149E-2</c:v>
                </c:pt>
                <c:pt idx="787">
                  <c:v>-3.2187439881201096E-2</c:v>
                </c:pt>
                <c:pt idx="788">
                  <c:v>-3.184496391226805E-2</c:v>
                </c:pt>
                <c:pt idx="789">
                  <c:v>-3.1502487943336217E-2</c:v>
                </c:pt>
                <c:pt idx="790">
                  <c:v>-3.116001197440561E-2</c:v>
                </c:pt>
                <c:pt idx="791">
                  <c:v>-3.0817536005476445E-2</c:v>
                </c:pt>
                <c:pt idx="792">
                  <c:v>-3.0475060036548061E-2</c:v>
                </c:pt>
                <c:pt idx="793">
                  <c:v>-3.0132584067621117E-2</c:v>
                </c:pt>
                <c:pt idx="794">
                  <c:v>-2.9790150721715786E-2</c:v>
                </c:pt>
                <c:pt idx="795">
                  <c:v>-2.9447674752791062E-2</c:v>
                </c:pt>
                <c:pt idx="796">
                  <c:v>-2.9105198783867789E-2</c:v>
                </c:pt>
                <c:pt idx="797">
                  <c:v>-2.8762722814945737E-2</c:v>
                </c:pt>
                <c:pt idx="798">
                  <c:v>-2.8420246846024681E-2</c:v>
                </c:pt>
                <c:pt idx="799">
                  <c:v>-2.8077770877105071E-2</c:v>
                </c:pt>
                <c:pt idx="800">
                  <c:v>-2.7735294908186461E-2</c:v>
                </c:pt>
                <c:pt idx="801">
                  <c:v>-2.7392818939269075E-2</c:v>
                </c:pt>
                <c:pt idx="802">
                  <c:v>-2.7050385593373291E-2</c:v>
                </c:pt>
                <c:pt idx="803">
                  <c:v>-2.6707909624458348E-2</c:v>
                </c:pt>
                <c:pt idx="804">
                  <c:v>-2.636543365554463E-2</c:v>
                </c:pt>
                <c:pt idx="805">
                  <c:v>-2.6022957686632129E-2</c:v>
                </c:pt>
                <c:pt idx="806">
                  <c:v>-2.568048171772085E-2</c:v>
                </c:pt>
                <c:pt idx="807">
                  <c:v>-2.5338005748810791E-2</c:v>
                </c:pt>
                <c:pt idx="808">
                  <c:v>-2.4995529779901961E-2</c:v>
                </c:pt>
                <c:pt idx="809">
                  <c:v>-2.4653053810994349E-2</c:v>
                </c:pt>
                <c:pt idx="810">
                  <c:v>-2.431062046510812E-2</c:v>
                </c:pt>
                <c:pt idx="811">
                  <c:v>-2.3968144496202954E-2</c:v>
                </c:pt>
                <c:pt idx="812">
                  <c:v>-2.3625668527298787E-2</c:v>
                </c:pt>
                <c:pt idx="813">
                  <c:v>-2.3283192558396063E-2</c:v>
                </c:pt>
                <c:pt idx="814">
                  <c:v>-2.2940716589494339E-2</c:v>
                </c:pt>
                <c:pt idx="815">
                  <c:v>-2.2598240620594057E-2</c:v>
                </c:pt>
                <c:pt idx="816">
                  <c:v>-2.2255764651694779E-2</c:v>
                </c:pt>
                <c:pt idx="817">
                  <c:v>-2.1913288682796721E-2</c:v>
                </c:pt>
                <c:pt idx="818">
                  <c:v>-2.1570855336920491E-2</c:v>
                </c:pt>
                <c:pt idx="819">
                  <c:v>-2.122837936802488E-2</c:v>
                </c:pt>
                <c:pt idx="820">
                  <c:v>-2.0885903399130486E-2</c:v>
                </c:pt>
                <c:pt idx="821">
                  <c:v>-2.0543427430237318E-2</c:v>
                </c:pt>
                <c:pt idx="822">
                  <c:v>-2.020095146134537E-2</c:v>
                </c:pt>
                <c:pt idx="823">
                  <c:v>-1.9858475492454647E-2</c:v>
                </c:pt>
                <c:pt idx="824">
                  <c:v>-1.9515999523565142E-2</c:v>
                </c:pt>
                <c:pt idx="825">
                  <c:v>-1.9173566177697464E-2</c:v>
                </c:pt>
                <c:pt idx="826">
                  <c:v>-1.8831090208810405E-2</c:v>
                </c:pt>
                <c:pt idx="827">
                  <c:v>-1.848861423992457E-2</c:v>
                </c:pt>
                <c:pt idx="828">
                  <c:v>-1.8146138271039954E-2</c:v>
                </c:pt>
                <c:pt idx="829">
                  <c:v>-1.7803662302156558E-2</c:v>
                </c:pt>
                <c:pt idx="830">
                  <c:v>-1.7461186333274165E-2</c:v>
                </c:pt>
                <c:pt idx="831">
                  <c:v>-1.7118710364393438E-2</c:v>
                </c:pt>
                <c:pt idx="832">
                  <c:v>-1.6776234395513488E-2</c:v>
                </c:pt>
                <c:pt idx="833">
                  <c:v>-1.6433801049655365E-2</c:v>
                </c:pt>
                <c:pt idx="834">
                  <c:v>-1.6091325080778082E-2</c:v>
                </c:pt>
                <c:pt idx="835">
                  <c:v>-1.5748849111902021E-2</c:v>
                </c:pt>
                <c:pt idx="836">
                  <c:v>-1.5406373143027181E-2</c:v>
                </c:pt>
                <c:pt idx="837">
                  <c:v>-1.5063897174153342E-2</c:v>
                </c:pt>
                <c:pt idx="838">
                  <c:v>-1.4721421205280947E-2</c:v>
                </c:pt>
                <c:pt idx="839">
                  <c:v>-1.4378945236409774E-2</c:v>
                </c:pt>
                <c:pt idx="840">
                  <c:v>-1.4036469267539601E-2</c:v>
                </c:pt>
                <c:pt idx="841">
                  <c:v>-1.3694035921691253E-2</c:v>
                </c:pt>
                <c:pt idx="842">
                  <c:v>-1.3351559952823746E-2</c:v>
                </c:pt>
                <c:pt idx="843">
                  <c:v>-1.300908398395724E-2</c:v>
                </c:pt>
                <c:pt idx="844">
                  <c:v>-1.2666608015092175E-2</c:v>
                </c:pt>
                <c:pt idx="845">
                  <c:v>-1.2324132046228333E-2</c:v>
                </c:pt>
                <c:pt idx="846">
                  <c:v>-1.1981656077365493E-2</c:v>
                </c:pt>
                <c:pt idx="847">
                  <c:v>-1.1639180108504095E-2</c:v>
                </c:pt>
                <c:pt idx="848">
                  <c:v>-1.1296704139643699E-2</c:v>
                </c:pt>
                <c:pt idx="849">
                  <c:v>-1.0954270793805126E-2</c:v>
                </c:pt>
                <c:pt idx="850">
                  <c:v>-1.0611794824947172E-2</c:v>
                </c:pt>
                <c:pt idx="851">
                  <c:v>-1.0269318856090665E-2</c:v>
                </c:pt>
                <c:pt idx="852">
                  <c:v>-9.9268428872353771E-3</c:v>
                </c:pt>
                <c:pt idx="853">
                  <c:v>-9.5843669183810886E-3</c:v>
                </c:pt>
                <c:pt idx="854">
                  <c:v>-9.2418909495282468E-3</c:v>
                </c:pt>
                <c:pt idx="855">
                  <c:v>-8.8994149806764043E-3</c:v>
                </c:pt>
                <c:pt idx="856">
                  <c:v>-8.556939011826005E-3</c:v>
                </c:pt>
                <c:pt idx="857">
                  <c:v>-8.2145056659969854E-3</c:v>
                </c:pt>
                <c:pt idx="858">
                  <c:v>-7.8720296971490304E-3</c:v>
                </c:pt>
                <c:pt idx="859">
                  <c:v>-7.5295537283020762E-3</c:v>
                </c:pt>
                <c:pt idx="860">
                  <c:v>-7.1870777594565645E-3</c:v>
                </c:pt>
                <c:pt idx="861">
                  <c:v>-6.8446017906120538E-3</c:v>
                </c:pt>
                <c:pt idx="862">
                  <c:v>-6.5021258217687651E-3</c:v>
                </c:pt>
                <c:pt idx="863">
                  <c:v>-6.1596498529269197E-3</c:v>
                </c:pt>
                <c:pt idx="864">
                  <c:v>-5.817216507106455E-3</c:v>
                </c:pt>
                <c:pt idx="865">
                  <c:v>-5.4747405382670538E-3</c:v>
                </c:pt>
                <c:pt idx="866">
                  <c:v>-5.1322645694286536E-3</c:v>
                </c:pt>
                <c:pt idx="867">
                  <c:v>-4.7897886005916959E-3</c:v>
                </c:pt>
                <c:pt idx="868">
                  <c:v>-4.447312631755739E-3</c:v>
                </c:pt>
                <c:pt idx="869">
                  <c:v>-4.1048366629210034E-3</c:v>
                </c:pt>
                <c:pt idx="870">
                  <c:v>-3.7623606940877128E-3</c:v>
                </c:pt>
                <c:pt idx="871">
                  <c:v>-3.4198847252556439E-3</c:v>
                </c:pt>
                <c:pt idx="872">
                  <c:v>-3.0774513794449552E-3</c:v>
                </c:pt>
                <c:pt idx="873">
                  <c:v>-2.7349754106151081E-3</c:v>
                </c:pt>
                <c:pt idx="874">
                  <c:v>-2.392499441786483E-3</c:v>
                </c:pt>
                <c:pt idx="875">
                  <c:v>-2.0500234729593021E-3</c:v>
                </c:pt>
                <c:pt idx="876">
                  <c:v>-1.7075475041331211E-3</c:v>
                </c:pt>
                <c:pt idx="877">
                  <c:v>-1.3650715353081622E-3</c:v>
                </c:pt>
                <c:pt idx="878">
                  <c:v>-1.0225955664846474E-3</c:v>
                </c:pt>
                <c:pt idx="879">
                  <c:v>-6.8011959766213254E-4</c:v>
                </c:pt>
                <c:pt idx="880">
                  <c:v>-3.3768625186144117E-4</c:v>
                </c:pt>
                <c:pt idx="881">
                  <c:v>4.7897169586297131E-6</c:v>
                </c:pt>
                <c:pt idx="882">
                  <c:v>3.4726568577747862E-4</c:v>
                </c:pt>
                <c:pt idx="883">
                  <c:v>6.8974165459488341E-4</c:v>
                </c:pt>
                <c:pt idx="884">
                  <c:v>1.0322176234112883E-3</c:v>
                </c:pt>
                <c:pt idx="885">
                  <c:v>1.374693592226471E-3</c:v>
                </c:pt>
                <c:pt idx="886">
                  <c:v>1.7171695610402099E-3</c:v>
                </c:pt>
                <c:pt idx="887">
                  <c:v>2.0596455298531706E-3</c:v>
                </c:pt>
                <c:pt idx="888">
                  <c:v>2.4020788756440865E-3</c:v>
                </c:pt>
                <c:pt idx="889">
                  <c:v>2.7445548444541591E-3</c:v>
                </c:pt>
                <c:pt idx="890">
                  <c:v>3.0870308132632321E-3</c:v>
                </c:pt>
                <c:pt idx="891">
                  <c:v>3.4295067820710829E-3</c:v>
                </c:pt>
                <c:pt idx="892">
                  <c:v>3.7719827508777112E-3</c:v>
                </c:pt>
                <c:pt idx="893">
                  <c:v>4.1144587196828963E-3</c:v>
                </c:pt>
                <c:pt idx="894">
                  <c:v>4.4569346884870808E-3</c:v>
                </c:pt>
                <c:pt idx="895">
                  <c:v>4.7994106572900432E-3</c:v>
                </c:pt>
                <c:pt idx="896">
                  <c:v>5.1418440030711835E-3</c:v>
                </c:pt>
                <c:pt idx="897">
                  <c:v>5.4843199718717026E-3</c:v>
                </c:pt>
                <c:pt idx="898">
                  <c:v>5.8267959406709995E-3</c:v>
                </c:pt>
                <c:pt idx="899">
                  <c:v>6.1692719094690743E-3</c:v>
                </c:pt>
                <c:pt idx="900">
                  <c:v>6.5117478782657041E-3</c:v>
                </c:pt>
                <c:pt idx="901">
                  <c:v>6.8542238470613347E-3</c:v>
                </c:pt>
                <c:pt idx="902">
                  <c:v>7.1966998158557441E-3</c:v>
                </c:pt>
                <c:pt idx="903">
                  <c:v>7.5391757846489304E-3</c:v>
                </c:pt>
                <c:pt idx="904">
                  <c:v>7.8816091304202956E-3</c:v>
                </c:pt>
                <c:pt idx="905">
                  <c:v>8.2240850992110377E-3</c:v>
                </c:pt>
                <c:pt idx="906">
                  <c:v>8.5665610680003366E-3</c:v>
                </c:pt>
                <c:pt idx="907">
                  <c:v>8.9090370367886345E-3</c:v>
                </c:pt>
                <c:pt idx="908">
                  <c:v>9.2515130055757112E-3</c:v>
                </c:pt>
                <c:pt idx="909">
                  <c:v>9.5939889743615666E-3</c:v>
                </c:pt>
                <c:pt idx="910">
                  <c:v>9.936464943145977E-3</c:v>
                </c:pt>
                <c:pt idx="911">
                  <c:v>1.0278898288909009E-2</c:v>
                </c:pt>
                <c:pt idx="912">
                  <c:v>1.0621374257691198E-2</c:v>
                </c:pt>
                <c:pt idx="913">
                  <c:v>1.0963850226472165E-2</c:v>
                </c:pt>
                <c:pt idx="914">
                  <c:v>1.1306326195251687E-2</c:v>
                </c:pt>
                <c:pt idx="915">
                  <c:v>1.1648802164030209E-2</c:v>
                </c:pt>
                <c:pt idx="916">
                  <c:v>1.1991278132807509E-2</c:v>
                </c:pt>
                <c:pt idx="917">
                  <c:v>1.2333754101583589E-2</c:v>
                </c:pt>
                <c:pt idx="918">
                  <c:v>1.2676230070358445E-2</c:v>
                </c:pt>
                <c:pt idx="919">
                  <c:v>1.301866341611148E-2</c:v>
                </c:pt>
                <c:pt idx="920">
                  <c:v>1.3361139384883891E-2</c:v>
                </c:pt>
                <c:pt idx="921">
                  <c:v>1.3703615353654861E-2</c:v>
                </c:pt>
                <c:pt idx="922">
                  <c:v>1.404609132242483E-2</c:v>
                </c:pt>
                <c:pt idx="923">
                  <c:v>1.4388567291193576E-2</c:v>
                </c:pt>
                <c:pt idx="924">
                  <c:v>1.4731043259961099E-2</c:v>
                </c:pt>
                <c:pt idx="925">
                  <c:v>1.5073519228727404E-2</c:v>
                </c:pt>
                <c:pt idx="926">
                  <c:v>1.541599519749226E-2</c:v>
                </c:pt>
                <c:pt idx="927">
                  <c:v>1.5758428543235743E-2</c:v>
                </c:pt>
                <c:pt idx="928">
                  <c:v>1.6100904511998377E-2</c:v>
                </c:pt>
                <c:pt idx="929">
                  <c:v>1.6443380480759794E-2</c:v>
                </c:pt>
                <c:pt idx="930">
                  <c:v>1.6785856449519763E-2</c:v>
                </c:pt>
                <c:pt idx="931">
                  <c:v>1.7128332418278734E-2</c:v>
                </c:pt>
                <c:pt idx="932">
                  <c:v>1.747080838703648E-2</c:v>
                </c:pt>
                <c:pt idx="933">
                  <c:v>1.7813284355792786E-2</c:v>
                </c:pt>
                <c:pt idx="934">
                  <c:v>1.815576032454809E-2</c:v>
                </c:pt>
                <c:pt idx="935">
                  <c:v>1.8498193670281798E-2</c:v>
                </c:pt>
                <c:pt idx="936">
                  <c:v>1.8840669639034656E-2</c:v>
                </c:pt>
                <c:pt idx="937">
                  <c:v>1.9183145607786074E-2</c:v>
                </c:pt>
                <c:pt idx="938">
                  <c:v>1.9525621576536711E-2</c:v>
                </c:pt>
                <c:pt idx="939">
                  <c:v>1.9868097545285682E-2</c:v>
                </c:pt>
                <c:pt idx="940">
                  <c:v>2.0210573514033655E-2</c:v>
                </c:pt>
                <c:pt idx="941">
                  <c:v>2.0553049482780406E-2</c:v>
                </c:pt>
                <c:pt idx="942">
                  <c:v>2.0895525451525711E-2</c:v>
                </c:pt>
                <c:pt idx="943">
                  <c:v>2.1237958797249643E-2</c:v>
                </c:pt>
                <c:pt idx="944">
                  <c:v>2.1580434765992727E-2</c:v>
                </c:pt>
                <c:pt idx="945">
                  <c:v>2.1922910734734589E-2</c:v>
                </c:pt>
                <c:pt idx="946">
                  <c:v>2.2265386703475009E-2</c:v>
                </c:pt>
                <c:pt idx="947">
                  <c:v>2.2607862672214648E-2</c:v>
                </c:pt>
                <c:pt idx="948">
                  <c:v>2.2950338640952622E-2</c:v>
                </c:pt>
                <c:pt idx="949">
                  <c:v>2.3292814609689596E-2</c:v>
                </c:pt>
                <c:pt idx="950">
                  <c:v>2.363524795540475E-2</c:v>
                </c:pt>
                <c:pt idx="951">
                  <c:v>2.3977723924139504E-2</c:v>
                </c:pt>
                <c:pt idx="952">
                  <c:v>2.4320199892872589E-2</c:v>
                </c:pt>
                <c:pt idx="953">
                  <c:v>2.4662675861604675E-2</c:v>
                </c:pt>
                <c:pt idx="954">
                  <c:v>2.500515183033554E-2</c:v>
                </c:pt>
                <c:pt idx="955">
                  <c:v>2.5347627799064958E-2</c:v>
                </c:pt>
                <c:pt idx="956">
                  <c:v>2.569010376779338E-2</c:v>
                </c:pt>
                <c:pt idx="957">
                  <c:v>2.6032579736520577E-2</c:v>
                </c:pt>
                <c:pt idx="958">
                  <c:v>2.637501308222618E-2</c:v>
                </c:pt>
                <c:pt idx="959">
                  <c:v>2.6717489050950709E-2</c:v>
                </c:pt>
                <c:pt idx="960">
                  <c:v>2.7059965019674243E-2</c:v>
                </c:pt>
                <c:pt idx="961">
                  <c:v>2.7402440988396552E-2</c:v>
                </c:pt>
                <c:pt idx="962">
                  <c:v>2.774491695711764E-2</c:v>
                </c:pt>
                <c:pt idx="963">
                  <c:v>2.8087392925837507E-2</c:v>
                </c:pt>
                <c:pt idx="964">
                  <c:v>2.842986889455593E-2</c:v>
                </c:pt>
                <c:pt idx="965">
                  <c:v>2.8772344863273128E-2</c:v>
                </c:pt>
                <c:pt idx="966">
                  <c:v>2.9114778208968954E-2</c:v>
                </c:pt>
                <c:pt idx="967">
                  <c:v>2.9457254177683932E-2</c:v>
                </c:pt>
                <c:pt idx="968">
                  <c:v>2.9799730146397689E-2</c:v>
                </c:pt>
                <c:pt idx="969">
                  <c:v>3.0142206115109999E-2</c:v>
                </c:pt>
                <c:pt idx="970">
                  <c:v>3.0484682083821532E-2</c:v>
                </c:pt>
                <c:pt idx="971">
                  <c:v>3.08271580525314E-2</c:v>
                </c:pt>
                <c:pt idx="972">
                  <c:v>3.1169634021240272E-2</c:v>
                </c:pt>
                <c:pt idx="973">
                  <c:v>3.1512109989947912E-2</c:v>
                </c:pt>
                <c:pt idx="974">
                  <c:v>3.1854543335633964E-2</c:v>
                </c:pt>
                <c:pt idx="975">
                  <c:v>3.2197019304338943E-2</c:v>
                </c:pt>
                <c:pt idx="976">
                  <c:v>3.2539495273042923E-2</c:v>
                </c:pt>
                <c:pt idx="977">
                  <c:v>3.2881971241745682E-2</c:v>
                </c:pt>
                <c:pt idx="978">
                  <c:v>3.3224447210446997E-2</c:v>
                </c:pt>
                <c:pt idx="979">
                  <c:v>3.3566923179147307E-2</c:v>
                </c:pt>
                <c:pt idx="980">
                  <c:v>3.3909399147846402E-2</c:v>
                </c:pt>
                <c:pt idx="981">
                  <c:v>3.4251875116544268E-2</c:v>
                </c:pt>
                <c:pt idx="982">
                  <c:v>3.4594308462220322E-2</c:v>
                </c:pt>
                <c:pt idx="983">
                  <c:v>3.4936784430915746E-2</c:v>
                </c:pt>
                <c:pt idx="984">
                  <c:v>3.5279260399609956E-2</c:v>
                </c:pt>
                <c:pt idx="985">
                  <c:v>3.5621736368302938E-2</c:v>
                </c:pt>
                <c:pt idx="986">
                  <c:v>3.5964212336994691E-2</c:v>
                </c:pt>
                <c:pt idx="987">
                  <c:v>3.6306688305685009E-2</c:v>
                </c:pt>
                <c:pt idx="988">
                  <c:v>3.6649164274374327E-2</c:v>
                </c:pt>
                <c:pt idx="989">
                  <c:v>3.6991640243062417E-2</c:v>
                </c:pt>
                <c:pt idx="990">
                  <c:v>3.7334073588728915E-2</c:v>
                </c:pt>
                <c:pt idx="991">
                  <c:v>3.7676549557414347E-2</c:v>
                </c:pt>
                <c:pt idx="992">
                  <c:v>3.8019025526098774E-2</c:v>
                </c:pt>
                <c:pt idx="993">
                  <c:v>3.8361501494781979E-2</c:v>
                </c:pt>
                <c:pt idx="994">
                  <c:v>3.8703977463463962E-2</c:v>
                </c:pt>
                <c:pt idx="995">
                  <c:v>3.9046453432144725E-2</c:v>
                </c:pt>
                <c:pt idx="996">
                  <c:v>3.9388929400824044E-2</c:v>
                </c:pt>
                <c:pt idx="997">
                  <c:v>3.9731362746481987E-2</c:v>
                </c:pt>
                <c:pt idx="998">
                  <c:v>4.0073838715159085E-2</c:v>
                </c:pt>
                <c:pt idx="999">
                  <c:v>4.0416314683834963E-2</c:v>
                </c:pt>
              </c:numCache>
            </c:numRef>
          </c:yVal>
          <c:smooth val="0"/>
        </c:ser>
        <c:ser>
          <c:idx val="5"/>
          <c:order val="3"/>
          <c:tx>
            <c:v>Total Inventory</c:v>
          </c:tx>
          <c:marker>
            <c:symbol val="none"/>
          </c:marker>
          <c:xVal>
            <c:numRef>
              <c:f>'tritium breeding'!$AW$4:$AW$1003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8.8000000000000106E-2</c:v>
                </c:pt>
                <c:pt idx="89">
                  <c:v>8.9000000000000107E-2</c:v>
                </c:pt>
                <c:pt idx="90">
                  <c:v>9.0000000000000094E-2</c:v>
                </c:pt>
                <c:pt idx="91">
                  <c:v>9.1000000000000095E-2</c:v>
                </c:pt>
                <c:pt idx="92">
                  <c:v>9.2000000000000096E-2</c:v>
                </c:pt>
                <c:pt idx="93">
                  <c:v>9.3000000000000096E-2</c:v>
                </c:pt>
                <c:pt idx="94">
                  <c:v>9.4000000000000097E-2</c:v>
                </c:pt>
                <c:pt idx="95">
                  <c:v>9.5000000000000098E-2</c:v>
                </c:pt>
                <c:pt idx="96">
                  <c:v>9.6000000000000099E-2</c:v>
                </c:pt>
                <c:pt idx="97">
                  <c:v>9.70000000000001E-2</c:v>
                </c:pt>
                <c:pt idx="98">
                  <c:v>9.8000000000000101E-2</c:v>
                </c:pt>
                <c:pt idx="99">
                  <c:v>9.9000000000000102E-2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0.59400000000000097</c:v>
                </c:pt>
                <c:pt idx="595">
                  <c:v>0.59500000000000097</c:v>
                </c:pt>
                <c:pt idx="596">
                  <c:v>0.59600000000000097</c:v>
                </c:pt>
                <c:pt idx="597">
                  <c:v>0.59700000000000097</c:v>
                </c:pt>
                <c:pt idx="598">
                  <c:v>0.59800000000000098</c:v>
                </c:pt>
                <c:pt idx="599">
                  <c:v>0.59900000000000098</c:v>
                </c:pt>
                <c:pt idx="600">
                  <c:v>0.60000000000000098</c:v>
                </c:pt>
                <c:pt idx="601">
                  <c:v>0.60100000000000098</c:v>
                </c:pt>
                <c:pt idx="602">
                  <c:v>0.60200000000000098</c:v>
                </c:pt>
                <c:pt idx="603">
                  <c:v>0.60300000000000098</c:v>
                </c:pt>
                <c:pt idx="604">
                  <c:v>0.60400000000000098</c:v>
                </c:pt>
                <c:pt idx="605">
                  <c:v>0.60500000000000098</c:v>
                </c:pt>
                <c:pt idx="606">
                  <c:v>0.60600000000000098</c:v>
                </c:pt>
                <c:pt idx="607">
                  <c:v>0.60700000000000098</c:v>
                </c:pt>
                <c:pt idx="608">
                  <c:v>0.60800000000000098</c:v>
                </c:pt>
                <c:pt idx="609">
                  <c:v>0.60900000000000098</c:v>
                </c:pt>
                <c:pt idx="610">
                  <c:v>0.61000000000000099</c:v>
                </c:pt>
                <c:pt idx="611">
                  <c:v>0.61100000000000099</c:v>
                </c:pt>
                <c:pt idx="612">
                  <c:v>0.61200000000000099</c:v>
                </c:pt>
                <c:pt idx="613">
                  <c:v>0.61300000000000099</c:v>
                </c:pt>
                <c:pt idx="614">
                  <c:v>0.61400000000000099</c:v>
                </c:pt>
                <c:pt idx="615">
                  <c:v>0.61500000000000099</c:v>
                </c:pt>
                <c:pt idx="616">
                  <c:v>0.61600000000000099</c:v>
                </c:pt>
                <c:pt idx="617">
                  <c:v>0.61700000000000099</c:v>
                </c:pt>
                <c:pt idx="618">
                  <c:v>0.61800000000000099</c:v>
                </c:pt>
                <c:pt idx="619">
                  <c:v>0.61900000000000099</c:v>
                </c:pt>
                <c:pt idx="620">
                  <c:v>0.62000000000000099</c:v>
                </c:pt>
                <c:pt idx="621">
                  <c:v>0.621000000000001</c:v>
                </c:pt>
                <c:pt idx="622">
                  <c:v>0.622000000000001</c:v>
                </c:pt>
                <c:pt idx="623">
                  <c:v>0.623000000000001</c:v>
                </c:pt>
                <c:pt idx="624">
                  <c:v>0.624000000000001</c:v>
                </c:pt>
                <c:pt idx="625">
                  <c:v>0.625000000000001</c:v>
                </c:pt>
                <c:pt idx="626">
                  <c:v>0.626000000000001</c:v>
                </c:pt>
                <c:pt idx="627">
                  <c:v>0.627000000000001</c:v>
                </c:pt>
                <c:pt idx="628">
                  <c:v>0.628000000000001</c:v>
                </c:pt>
                <c:pt idx="629">
                  <c:v>0.629000000000001</c:v>
                </c:pt>
                <c:pt idx="630">
                  <c:v>0.630000000000001</c:v>
                </c:pt>
                <c:pt idx="631">
                  <c:v>0.631000000000001</c:v>
                </c:pt>
                <c:pt idx="632">
                  <c:v>0.63200000000000101</c:v>
                </c:pt>
                <c:pt idx="633">
                  <c:v>0.63300000000000101</c:v>
                </c:pt>
                <c:pt idx="634">
                  <c:v>0.63400000000000101</c:v>
                </c:pt>
                <c:pt idx="635">
                  <c:v>0.63500000000000101</c:v>
                </c:pt>
                <c:pt idx="636">
                  <c:v>0.63600000000000101</c:v>
                </c:pt>
                <c:pt idx="637">
                  <c:v>0.63700000000000101</c:v>
                </c:pt>
                <c:pt idx="638">
                  <c:v>0.63800000000000101</c:v>
                </c:pt>
                <c:pt idx="639">
                  <c:v>0.63900000000000101</c:v>
                </c:pt>
                <c:pt idx="640">
                  <c:v>0.64000000000000101</c:v>
                </c:pt>
                <c:pt idx="641">
                  <c:v>0.64100000000000101</c:v>
                </c:pt>
                <c:pt idx="642">
                  <c:v>0.64200000000000101</c:v>
                </c:pt>
                <c:pt idx="643">
                  <c:v>0.64300000000000102</c:v>
                </c:pt>
                <c:pt idx="644">
                  <c:v>0.64400000000000102</c:v>
                </c:pt>
                <c:pt idx="645">
                  <c:v>0.64500000000000102</c:v>
                </c:pt>
                <c:pt idx="646">
                  <c:v>0.64600000000000102</c:v>
                </c:pt>
                <c:pt idx="647">
                  <c:v>0.64700000000000102</c:v>
                </c:pt>
                <c:pt idx="648">
                  <c:v>0.64800000000000102</c:v>
                </c:pt>
                <c:pt idx="649">
                  <c:v>0.64900000000000102</c:v>
                </c:pt>
                <c:pt idx="650">
                  <c:v>0.65000000000000102</c:v>
                </c:pt>
                <c:pt idx="651">
                  <c:v>0.65100000000000102</c:v>
                </c:pt>
                <c:pt idx="652">
                  <c:v>0.65200000000000102</c:v>
                </c:pt>
                <c:pt idx="653">
                  <c:v>0.65300000000000102</c:v>
                </c:pt>
                <c:pt idx="654">
                  <c:v>0.65400000000000102</c:v>
                </c:pt>
                <c:pt idx="655">
                  <c:v>0.65500000000000103</c:v>
                </c:pt>
                <c:pt idx="656">
                  <c:v>0.65600000000000103</c:v>
                </c:pt>
                <c:pt idx="657">
                  <c:v>0.65700000000000103</c:v>
                </c:pt>
                <c:pt idx="658">
                  <c:v>0.65800000000000103</c:v>
                </c:pt>
                <c:pt idx="659">
                  <c:v>0.65900000000000103</c:v>
                </c:pt>
                <c:pt idx="660">
                  <c:v>0.66000000000000103</c:v>
                </c:pt>
                <c:pt idx="661">
                  <c:v>0.66100000000000103</c:v>
                </c:pt>
                <c:pt idx="662">
                  <c:v>0.66200000000000103</c:v>
                </c:pt>
                <c:pt idx="663">
                  <c:v>0.66300000000000103</c:v>
                </c:pt>
                <c:pt idx="664">
                  <c:v>0.66400000000000103</c:v>
                </c:pt>
                <c:pt idx="665">
                  <c:v>0.66500000000000103</c:v>
                </c:pt>
                <c:pt idx="666">
                  <c:v>0.66600000000000104</c:v>
                </c:pt>
                <c:pt idx="667">
                  <c:v>0.66700000000000104</c:v>
                </c:pt>
                <c:pt idx="668">
                  <c:v>0.66800000000000104</c:v>
                </c:pt>
                <c:pt idx="669">
                  <c:v>0.66900000000000104</c:v>
                </c:pt>
                <c:pt idx="670">
                  <c:v>0.67000000000000104</c:v>
                </c:pt>
                <c:pt idx="671">
                  <c:v>0.67100000000000104</c:v>
                </c:pt>
                <c:pt idx="672">
                  <c:v>0.67200000000000104</c:v>
                </c:pt>
                <c:pt idx="673">
                  <c:v>0.67300000000000104</c:v>
                </c:pt>
                <c:pt idx="674">
                  <c:v>0.67400000000000104</c:v>
                </c:pt>
                <c:pt idx="675">
                  <c:v>0.67500000000000104</c:v>
                </c:pt>
                <c:pt idx="676">
                  <c:v>0.67600000000000104</c:v>
                </c:pt>
                <c:pt idx="677">
                  <c:v>0.67700000000000105</c:v>
                </c:pt>
                <c:pt idx="678">
                  <c:v>0.67800000000000105</c:v>
                </c:pt>
                <c:pt idx="679">
                  <c:v>0.67900000000000105</c:v>
                </c:pt>
                <c:pt idx="680">
                  <c:v>0.68000000000000105</c:v>
                </c:pt>
                <c:pt idx="681">
                  <c:v>0.68100000000000105</c:v>
                </c:pt>
                <c:pt idx="682">
                  <c:v>0.68200000000000105</c:v>
                </c:pt>
                <c:pt idx="683">
                  <c:v>0.68300000000000105</c:v>
                </c:pt>
                <c:pt idx="684">
                  <c:v>0.68400000000000105</c:v>
                </c:pt>
                <c:pt idx="685">
                  <c:v>0.68500000000000105</c:v>
                </c:pt>
                <c:pt idx="686">
                  <c:v>0.68600000000000105</c:v>
                </c:pt>
                <c:pt idx="687">
                  <c:v>0.68700000000000105</c:v>
                </c:pt>
                <c:pt idx="688">
                  <c:v>0.68800000000000106</c:v>
                </c:pt>
                <c:pt idx="689">
                  <c:v>0.68900000000000095</c:v>
                </c:pt>
                <c:pt idx="690">
                  <c:v>0.69000000000000095</c:v>
                </c:pt>
                <c:pt idx="691">
                  <c:v>0.69100000000000095</c:v>
                </c:pt>
                <c:pt idx="692">
                  <c:v>0.69200000000000095</c:v>
                </c:pt>
                <c:pt idx="693">
                  <c:v>0.69300000000000095</c:v>
                </c:pt>
                <c:pt idx="694">
                  <c:v>0.69400000000000095</c:v>
                </c:pt>
                <c:pt idx="695">
                  <c:v>0.69500000000000095</c:v>
                </c:pt>
                <c:pt idx="696">
                  <c:v>0.69600000000000095</c:v>
                </c:pt>
                <c:pt idx="697">
                  <c:v>0.69700000000000095</c:v>
                </c:pt>
                <c:pt idx="698">
                  <c:v>0.69800000000000095</c:v>
                </c:pt>
                <c:pt idx="699">
                  <c:v>0.69900000000000095</c:v>
                </c:pt>
                <c:pt idx="700">
                  <c:v>0.70000000000000095</c:v>
                </c:pt>
                <c:pt idx="701">
                  <c:v>0.70100000000000096</c:v>
                </c:pt>
                <c:pt idx="702">
                  <c:v>0.70200000000000096</c:v>
                </c:pt>
                <c:pt idx="703">
                  <c:v>0.70300000000000096</c:v>
                </c:pt>
                <c:pt idx="704">
                  <c:v>0.70400000000000096</c:v>
                </c:pt>
                <c:pt idx="705">
                  <c:v>0.70500000000000096</c:v>
                </c:pt>
                <c:pt idx="706">
                  <c:v>0.70600000000000096</c:v>
                </c:pt>
                <c:pt idx="707">
                  <c:v>0.70700000000000096</c:v>
                </c:pt>
                <c:pt idx="708">
                  <c:v>0.70800000000000096</c:v>
                </c:pt>
                <c:pt idx="709">
                  <c:v>0.70900000000000096</c:v>
                </c:pt>
                <c:pt idx="710">
                  <c:v>0.71000000000000096</c:v>
                </c:pt>
                <c:pt idx="711">
                  <c:v>0.71100000000000096</c:v>
                </c:pt>
                <c:pt idx="712">
                  <c:v>0.71200000000000097</c:v>
                </c:pt>
                <c:pt idx="713">
                  <c:v>0.71300000000000097</c:v>
                </c:pt>
                <c:pt idx="714">
                  <c:v>0.71400000000000097</c:v>
                </c:pt>
                <c:pt idx="715">
                  <c:v>0.71500000000000097</c:v>
                </c:pt>
                <c:pt idx="716">
                  <c:v>0.71600000000000097</c:v>
                </c:pt>
                <c:pt idx="717">
                  <c:v>0.71700000000000097</c:v>
                </c:pt>
                <c:pt idx="718">
                  <c:v>0.71800000000000097</c:v>
                </c:pt>
                <c:pt idx="719">
                  <c:v>0.71900000000000097</c:v>
                </c:pt>
                <c:pt idx="720">
                  <c:v>0.72000000000000097</c:v>
                </c:pt>
                <c:pt idx="721">
                  <c:v>0.72100000000000097</c:v>
                </c:pt>
                <c:pt idx="722">
                  <c:v>0.72200000000000097</c:v>
                </c:pt>
                <c:pt idx="723">
                  <c:v>0.72300000000000098</c:v>
                </c:pt>
                <c:pt idx="724">
                  <c:v>0.72400000000000098</c:v>
                </c:pt>
                <c:pt idx="725">
                  <c:v>0.72500000000000098</c:v>
                </c:pt>
                <c:pt idx="726">
                  <c:v>0.72600000000000098</c:v>
                </c:pt>
                <c:pt idx="727">
                  <c:v>0.72700000000000098</c:v>
                </c:pt>
                <c:pt idx="728">
                  <c:v>0.72800000000000098</c:v>
                </c:pt>
                <c:pt idx="729">
                  <c:v>0.72900000000000098</c:v>
                </c:pt>
                <c:pt idx="730">
                  <c:v>0.73000000000000098</c:v>
                </c:pt>
                <c:pt idx="731">
                  <c:v>0.73100000000000098</c:v>
                </c:pt>
                <c:pt idx="732">
                  <c:v>0.73200000000000098</c:v>
                </c:pt>
                <c:pt idx="733">
                  <c:v>0.73300000000000098</c:v>
                </c:pt>
                <c:pt idx="734">
                  <c:v>0.73400000000000098</c:v>
                </c:pt>
                <c:pt idx="735">
                  <c:v>0.73500000000000099</c:v>
                </c:pt>
                <c:pt idx="736">
                  <c:v>0.73600000000000099</c:v>
                </c:pt>
                <c:pt idx="737">
                  <c:v>0.73700000000000099</c:v>
                </c:pt>
                <c:pt idx="738">
                  <c:v>0.73800000000000099</c:v>
                </c:pt>
                <c:pt idx="739">
                  <c:v>0.73900000000000099</c:v>
                </c:pt>
                <c:pt idx="740">
                  <c:v>0.74000000000000099</c:v>
                </c:pt>
                <c:pt idx="741">
                  <c:v>0.74100000000000099</c:v>
                </c:pt>
                <c:pt idx="742">
                  <c:v>0.74200000000000099</c:v>
                </c:pt>
                <c:pt idx="743">
                  <c:v>0.74300000000000099</c:v>
                </c:pt>
                <c:pt idx="744">
                  <c:v>0.74400000000000099</c:v>
                </c:pt>
                <c:pt idx="745">
                  <c:v>0.74500000000000099</c:v>
                </c:pt>
                <c:pt idx="746">
                  <c:v>0.746000000000001</c:v>
                </c:pt>
                <c:pt idx="747">
                  <c:v>0.747000000000001</c:v>
                </c:pt>
                <c:pt idx="748">
                  <c:v>0.748000000000001</c:v>
                </c:pt>
                <c:pt idx="749">
                  <c:v>0.749000000000001</c:v>
                </c:pt>
                <c:pt idx="750">
                  <c:v>0.750000000000001</c:v>
                </c:pt>
                <c:pt idx="751">
                  <c:v>0.751000000000001</c:v>
                </c:pt>
                <c:pt idx="752">
                  <c:v>0.752000000000001</c:v>
                </c:pt>
                <c:pt idx="753">
                  <c:v>0.753000000000001</c:v>
                </c:pt>
                <c:pt idx="754">
                  <c:v>0.754000000000001</c:v>
                </c:pt>
                <c:pt idx="755">
                  <c:v>0.755000000000001</c:v>
                </c:pt>
                <c:pt idx="756">
                  <c:v>0.756000000000001</c:v>
                </c:pt>
                <c:pt idx="757">
                  <c:v>0.75700000000000101</c:v>
                </c:pt>
                <c:pt idx="758">
                  <c:v>0.75800000000000101</c:v>
                </c:pt>
                <c:pt idx="759">
                  <c:v>0.75900000000000101</c:v>
                </c:pt>
                <c:pt idx="760">
                  <c:v>0.76000000000000101</c:v>
                </c:pt>
                <c:pt idx="761">
                  <c:v>0.76100000000000101</c:v>
                </c:pt>
                <c:pt idx="762">
                  <c:v>0.76200000000000101</c:v>
                </c:pt>
                <c:pt idx="763">
                  <c:v>0.76300000000000101</c:v>
                </c:pt>
                <c:pt idx="764">
                  <c:v>0.76400000000000101</c:v>
                </c:pt>
                <c:pt idx="765">
                  <c:v>0.76500000000000101</c:v>
                </c:pt>
                <c:pt idx="766">
                  <c:v>0.76600000000000101</c:v>
                </c:pt>
                <c:pt idx="767">
                  <c:v>0.76700000000000101</c:v>
                </c:pt>
                <c:pt idx="768">
                  <c:v>0.76800000000000102</c:v>
                </c:pt>
                <c:pt idx="769">
                  <c:v>0.76900000000000102</c:v>
                </c:pt>
                <c:pt idx="770">
                  <c:v>0.77000000000000102</c:v>
                </c:pt>
                <c:pt idx="771">
                  <c:v>0.77100000000000102</c:v>
                </c:pt>
                <c:pt idx="772">
                  <c:v>0.77200000000000102</c:v>
                </c:pt>
                <c:pt idx="773">
                  <c:v>0.77300000000000102</c:v>
                </c:pt>
                <c:pt idx="774">
                  <c:v>0.77400000000000102</c:v>
                </c:pt>
                <c:pt idx="775">
                  <c:v>0.77500000000000102</c:v>
                </c:pt>
                <c:pt idx="776">
                  <c:v>0.77600000000000102</c:v>
                </c:pt>
                <c:pt idx="777">
                  <c:v>0.77700000000000102</c:v>
                </c:pt>
                <c:pt idx="778">
                  <c:v>0.77800000000000102</c:v>
                </c:pt>
                <c:pt idx="779">
                  <c:v>0.77900000000000102</c:v>
                </c:pt>
                <c:pt idx="780">
                  <c:v>0.78000000000000103</c:v>
                </c:pt>
                <c:pt idx="781">
                  <c:v>0.78100000000000103</c:v>
                </c:pt>
                <c:pt idx="782">
                  <c:v>0.78200000000000103</c:v>
                </c:pt>
                <c:pt idx="783">
                  <c:v>0.78300000000000103</c:v>
                </c:pt>
                <c:pt idx="784">
                  <c:v>0.78400000000000103</c:v>
                </c:pt>
                <c:pt idx="785">
                  <c:v>0.78500000000000103</c:v>
                </c:pt>
                <c:pt idx="786">
                  <c:v>0.78600000000000103</c:v>
                </c:pt>
                <c:pt idx="787">
                  <c:v>0.78700000000000103</c:v>
                </c:pt>
                <c:pt idx="788">
                  <c:v>0.78800000000000103</c:v>
                </c:pt>
                <c:pt idx="789">
                  <c:v>0.78900000000000103</c:v>
                </c:pt>
                <c:pt idx="790">
                  <c:v>0.79000000000000103</c:v>
                </c:pt>
                <c:pt idx="791">
                  <c:v>0.79100000000000104</c:v>
                </c:pt>
                <c:pt idx="792">
                  <c:v>0.79200000000000104</c:v>
                </c:pt>
                <c:pt idx="793">
                  <c:v>0.79300000000000104</c:v>
                </c:pt>
                <c:pt idx="794">
                  <c:v>0.79400000000000104</c:v>
                </c:pt>
                <c:pt idx="795">
                  <c:v>0.79500000000000104</c:v>
                </c:pt>
                <c:pt idx="796">
                  <c:v>0.79600000000000104</c:v>
                </c:pt>
                <c:pt idx="797">
                  <c:v>0.79700000000000104</c:v>
                </c:pt>
                <c:pt idx="798">
                  <c:v>0.79800000000000104</c:v>
                </c:pt>
                <c:pt idx="799">
                  <c:v>0.79900000000000104</c:v>
                </c:pt>
                <c:pt idx="800">
                  <c:v>0.80000000000000104</c:v>
                </c:pt>
                <c:pt idx="801">
                  <c:v>0.80100000000000104</c:v>
                </c:pt>
                <c:pt idx="802">
                  <c:v>0.80200000000000105</c:v>
                </c:pt>
                <c:pt idx="803">
                  <c:v>0.80300000000000105</c:v>
                </c:pt>
                <c:pt idx="804">
                  <c:v>0.80400000000000105</c:v>
                </c:pt>
                <c:pt idx="805">
                  <c:v>0.80500000000000105</c:v>
                </c:pt>
                <c:pt idx="806">
                  <c:v>0.80600000000000105</c:v>
                </c:pt>
                <c:pt idx="807">
                  <c:v>0.80700000000000105</c:v>
                </c:pt>
                <c:pt idx="808">
                  <c:v>0.80800000000000105</c:v>
                </c:pt>
                <c:pt idx="809">
                  <c:v>0.80900000000000105</c:v>
                </c:pt>
                <c:pt idx="810">
                  <c:v>0.81000000000000105</c:v>
                </c:pt>
                <c:pt idx="811">
                  <c:v>0.81100000000000105</c:v>
                </c:pt>
                <c:pt idx="812">
                  <c:v>0.81200000000000105</c:v>
                </c:pt>
                <c:pt idx="813">
                  <c:v>0.81300000000000106</c:v>
                </c:pt>
                <c:pt idx="814">
                  <c:v>0.81400000000000095</c:v>
                </c:pt>
                <c:pt idx="815">
                  <c:v>0.81500000000000095</c:v>
                </c:pt>
                <c:pt idx="816">
                  <c:v>0.81600000000000095</c:v>
                </c:pt>
                <c:pt idx="817">
                  <c:v>0.81700000000000095</c:v>
                </c:pt>
                <c:pt idx="818">
                  <c:v>0.81800000000000095</c:v>
                </c:pt>
                <c:pt idx="819">
                  <c:v>0.81900000000000095</c:v>
                </c:pt>
                <c:pt idx="820">
                  <c:v>0.82000000000000095</c:v>
                </c:pt>
                <c:pt idx="821">
                  <c:v>0.82100000000000095</c:v>
                </c:pt>
                <c:pt idx="822">
                  <c:v>0.82200000000000095</c:v>
                </c:pt>
                <c:pt idx="823">
                  <c:v>0.82300000000000095</c:v>
                </c:pt>
                <c:pt idx="824">
                  <c:v>0.82400000000000095</c:v>
                </c:pt>
                <c:pt idx="825">
                  <c:v>0.82500000000000095</c:v>
                </c:pt>
                <c:pt idx="826">
                  <c:v>0.82600000000000096</c:v>
                </c:pt>
                <c:pt idx="827">
                  <c:v>0.82700000000000096</c:v>
                </c:pt>
                <c:pt idx="828">
                  <c:v>0.82800000000000096</c:v>
                </c:pt>
                <c:pt idx="829">
                  <c:v>0.82900000000000096</c:v>
                </c:pt>
                <c:pt idx="830">
                  <c:v>0.83000000000000096</c:v>
                </c:pt>
                <c:pt idx="831">
                  <c:v>0.83100000000000096</c:v>
                </c:pt>
                <c:pt idx="832">
                  <c:v>0.83200000000000096</c:v>
                </c:pt>
                <c:pt idx="833">
                  <c:v>0.83300000000000096</c:v>
                </c:pt>
                <c:pt idx="834">
                  <c:v>0.83400000000000096</c:v>
                </c:pt>
                <c:pt idx="835">
                  <c:v>0.83500000000000096</c:v>
                </c:pt>
                <c:pt idx="836">
                  <c:v>0.83600000000000096</c:v>
                </c:pt>
                <c:pt idx="837">
                  <c:v>0.83700000000000097</c:v>
                </c:pt>
                <c:pt idx="838">
                  <c:v>0.83800000000000097</c:v>
                </c:pt>
                <c:pt idx="839">
                  <c:v>0.83900000000000097</c:v>
                </c:pt>
                <c:pt idx="840">
                  <c:v>0.84000000000000097</c:v>
                </c:pt>
                <c:pt idx="841">
                  <c:v>0.84100000000000097</c:v>
                </c:pt>
                <c:pt idx="842">
                  <c:v>0.84200000000000097</c:v>
                </c:pt>
                <c:pt idx="843">
                  <c:v>0.84300000000000097</c:v>
                </c:pt>
                <c:pt idx="844">
                  <c:v>0.84400000000000097</c:v>
                </c:pt>
                <c:pt idx="845">
                  <c:v>0.84500000000000097</c:v>
                </c:pt>
                <c:pt idx="846">
                  <c:v>0.84600000000000097</c:v>
                </c:pt>
                <c:pt idx="847">
                  <c:v>0.84700000000000097</c:v>
                </c:pt>
                <c:pt idx="848">
                  <c:v>0.84800000000000098</c:v>
                </c:pt>
                <c:pt idx="849">
                  <c:v>0.84900000000000098</c:v>
                </c:pt>
                <c:pt idx="850">
                  <c:v>0.85000000000000098</c:v>
                </c:pt>
                <c:pt idx="851">
                  <c:v>0.85100000000000098</c:v>
                </c:pt>
                <c:pt idx="852">
                  <c:v>0.85200000000000098</c:v>
                </c:pt>
                <c:pt idx="853">
                  <c:v>0.85300000000000098</c:v>
                </c:pt>
                <c:pt idx="854">
                  <c:v>0.85400000000000098</c:v>
                </c:pt>
                <c:pt idx="855">
                  <c:v>0.85500000000000098</c:v>
                </c:pt>
                <c:pt idx="856">
                  <c:v>0.85600000000000098</c:v>
                </c:pt>
                <c:pt idx="857">
                  <c:v>0.85700000000000098</c:v>
                </c:pt>
                <c:pt idx="858">
                  <c:v>0.85800000000000098</c:v>
                </c:pt>
                <c:pt idx="859">
                  <c:v>0.85900000000000098</c:v>
                </c:pt>
                <c:pt idx="860">
                  <c:v>0.86000000000000099</c:v>
                </c:pt>
                <c:pt idx="861">
                  <c:v>0.86100000000000099</c:v>
                </c:pt>
                <c:pt idx="862">
                  <c:v>0.86200000000000099</c:v>
                </c:pt>
                <c:pt idx="863">
                  <c:v>0.86300000000000099</c:v>
                </c:pt>
                <c:pt idx="864">
                  <c:v>0.86400000000000099</c:v>
                </c:pt>
                <c:pt idx="865">
                  <c:v>0.86500000000000099</c:v>
                </c:pt>
                <c:pt idx="866">
                  <c:v>0.86600000000000099</c:v>
                </c:pt>
                <c:pt idx="867">
                  <c:v>0.86700000000000099</c:v>
                </c:pt>
                <c:pt idx="868">
                  <c:v>0.86800000000000099</c:v>
                </c:pt>
                <c:pt idx="869">
                  <c:v>0.86900000000000099</c:v>
                </c:pt>
                <c:pt idx="870">
                  <c:v>0.87000000000000099</c:v>
                </c:pt>
                <c:pt idx="871">
                  <c:v>0.871000000000001</c:v>
                </c:pt>
                <c:pt idx="872">
                  <c:v>0.872000000000001</c:v>
                </c:pt>
                <c:pt idx="873">
                  <c:v>0.873000000000001</c:v>
                </c:pt>
                <c:pt idx="874">
                  <c:v>0.874000000000001</c:v>
                </c:pt>
                <c:pt idx="875">
                  <c:v>0.875000000000001</c:v>
                </c:pt>
                <c:pt idx="876">
                  <c:v>0.876000000000001</c:v>
                </c:pt>
                <c:pt idx="877">
                  <c:v>0.877000000000001</c:v>
                </c:pt>
                <c:pt idx="878">
                  <c:v>0.878000000000001</c:v>
                </c:pt>
                <c:pt idx="879">
                  <c:v>0.879000000000001</c:v>
                </c:pt>
                <c:pt idx="880">
                  <c:v>0.880000000000001</c:v>
                </c:pt>
                <c:pt idx="881">
                  <c:v>0.881000000000001</c:v>
                </c:pt>
                <c:pt idx="882">
                  <c:v>0.88200000000000101</c:v>
                </c:pt>
                <c:pt idx="883">
                  <c:v>0.88300000000000101</c:v>
                </c:pt>
                <c:pt idx="884">
                  <c:v>0.88400000000000101</c:v>
                </c:pt>
                <c:pt idx="885">
                  <c:v>0.88500000000000101</c:v>
                </c:pt>
                <c:pt idx="886">
                  <c:v>0.88600000000000101</c:v>
                </c:pt>
                <c:pt idx="887">
                  <c:v>0.88700000000000101</c:v>
                </c:pt>
                <c:pt idx="888">
                  <c:v>0.88800000000000101</c:v>
                </c:pt>
                <c:pt idx="889">
                  <c:v>0.88900000000000101</c:v>
                </c:pt>
                <c:pt idx="890">
                  <c:v>0.89000000000000101</c:v>
                </c:pt>
                <c:pt idx="891">
                  <c:v>0.89100000000000101</c:v>
                </c:pt>
                <c:pt idx="892">
                  <c:v>0.89200000000000101</c:v>
                </c:pt>
                <c:pt idx="893">
                  <c:v>0.89300000000000102</c:v>
                </c:pt>
                <c:pt idx="894">
                  <c:v>0.89400000000000102</c:v>
                </c:pt>
                <c:pt idx="895">
                  <c:v>0.89500000000000102</c:v>
                </c:pt>
                <c:pt idx="896">
                  <c:v>0.89600000000000102</c:v>
                </c:pt>
                <c:pt idx="897">
                  <c:v>0.89700000000000102</c:v>
                </c:pt>
                <c:pt idx="898">
                  <c:v>0.89800000000000102</c:v>
                </c:pt>
                <c:pt idx="899">
                  <c:v>0.89900000000000102</c:v>
                </c:pt>
                <c:pt idx="900">
                  <c:v>0.90000000000000102</c:v>
                </c:pt>
                <c:pt idx="901">
                  <c:v>0.90100000000000102</c:v>
                </c:pt>
                <c:pt idx="902">
                  <c:v>0.90200000000000102</c:v>
                </c:pt>
                <c:pt idx="903">
                  <c:v>0.90300000000000102</c:v>
                </c:pt>
                <c:pt idx="904">
                  <c:v>0.90400000000000102</c:v>
                </c:pt>
                <c:pt idx="905">
                  <c:v>0.90500000000000103</c:v>
                </c:pt>
                <c:pt idx="906">
                  <c:v>0.90600000000000103</c:v>
                </c:pt>
                <c:pt idx="907">
                  <c:v>0.90700000000000103</c:v>
                </c:pt>
                <c:pt idx="908">
                  <c:v>0.90800000000000103</c:v>
                </c:pt>
                <c:pt idx="909">
                  <c:v>0.90900000000000103</c:v>
                </c:pt>
                <c:pt idx="910">
                  <c:v>0.91000000000000103</c:v>
                </c:pt>
                <c:pt idx="911">
                  <c:v>0.91100000000000103</c:v>
                </c:pt>
                <c:pt idx="912">
                  <c:v>0.91200000000000103</c:v>
                </c:pt>
                <c:pt idx="913">
                  <c:v>0.91300000000000103</c:v>
                </c:pt>
                <c:pt idx="914">
                  <c:v>0.91400000000000103</c:v>
                </c:pt>
                <c:pt idx="915">
                  <c:v>0.91500000000000103</c:v>
                </c:pt>
                <c:pt idx="916">
                  <c:v>0.91600000000000104</c:v>
                </c:pt>
                <c:pt idx="917">
                  <c:v>0.91700000000000104</c:v>
                </c:pt>
                <c:pt idx="918">
                  <c:v>0.91800000000000104</c:v>
                </c:pt>
                <c:pt idx="919">
                  <c:v>0.91900000000000104</c:v>
                </c:pt>
                <c:pt idx="920">
                  <c:v>0.92000000000000104</c:v>
                </c:pt>
                <c:pt idx="921">
                  <c:v>0.92100000000000104</c:v>
                </c:pt>
                <c:pt idx="922">
                  <c:v>0.92200000000000104</c:v>
                </c:pt>
                <c:pt idx="923">
                  <c:v>0.92300000000000104</c:v>
                </c:pt>
                <c:pt idx="924">
                  <c:v>0.92400000000000104</c:v>
                </c:pt>
                <c:pt idx="925">
                  <c:v>0.92500000000000104</c:v>
                </c:pt>
                <c:pt idx="926">
                  <c:v>0.92600000000000104</c:v>
                </c:pt>
                <c:pt idx="927">
                  <c:v>0.92700000000000105</c:v>
                </c:pt>
                <c:pt idx="928">
                  <c:v>0.92800000000000105</c:v>
                </c:pt>
                <c:pt idx="929">
                  <c:v>0.92900000000000105</c:v>
                </c:pt>
                <c:pt idx="930">
                  <c:v>0.93000000000000105</c:v>
                </c:pt>
                <c:pt idx="931">
                  <c:v>0.93100000000000105</c:v>
                </c:pt>
                <c:pt idx="932">
                  <c:v>0.93200000000000105</c:v>
                </c:pt>
                <c:pt idx="933">
                  <c:v>0.93300000000000105</c:v>
                </c:pt>
                <c:pt idx="934">
                  <c:v>0.93400000000000105</c:v>
                </c:pt>
                <c:pt idx="935">
                  <c:v>0.93500000000000105</c:v>
                </c:pt>
                <c:pt idx="936">
                  <c:v>0.93600000000000105</c:v>
                </c:pt>
                <c:pt idx="937">
                  <c:v>0.93700000000000105</c:v>
                </c:pt>
                <c:pt idx="938">
                  <c:v>0.93800000000000106</c:v>
                </c:pt>
                <c:pt idx="939">
                  <c:v>0.93900000000000095</c:v>
                </c:pt>
                <c:pt idx="940">
                  <c:v>0.94000000000000095</c:v>
                </c:pt>
                <c:pt idx="941">
                  <c:v>0.94100000000000095</c:v>
                </c:pt>
                <c:pt idx="942">
                  <c:v>0.94200000000000095</c:v>
                </c:pt>
                <c:pt idx="943">
                  <c:v>0.94300000000000095</c:v>
                </c:pt>
                <c:pt idx="944">
                  <c:v>0.94400000000000095</c:v>
                </c:pt>
                <c:pt idx="945">
                  <c:v>0.94500000000000095</c:v>
                </c:pt>
                <c:pt idx="946">
                  <c:v>0.94600000000000095</c:v>
                </c:pt>
                <c:pt idx="947">
                  <c:v>0.94700000000000095</c:v>
                </c:pt>
                <c:pt idx="948">
                  <c:v>0.94800000000000095</c:v>
                </c:pt>
                <c:pt idx="949">
                  <c:v>0.94900000000000095</c:v>
                </c:pt>
                <c:pt idx="950">
                  <c:v>0.95000000000000095</c:v>
                </c:pt>
                <c:pt idx="951">
                  <c:v>0.95100000000000096</c:v>
                </c:pt>
                <c:pt idx="952">
                  <c:v>0.95200000000000096</c:v>
                </c:pt>
                <c:pt idx="953">
                  <c:v>0.95300000000000096</c:v>
                </c:pt>
                <c:pt idx="954">
                  <c:v>0.95400000000000096</c:v>
                </c:pt>
                <c:pt idx="955">
                  <c:v>0.95500000000000096</c:v>
                </c:pt>
                <c:pt idx="956">
                  <c:v>0.95600000000000096</c:v>
                </c:pt>
                <c:pt idx="957">
                  <c:v>0.95700000000000096</c:v>
                </c:pt>
                <c:pt idx="958">
                  <c:v>0.95800000000000096</c:v>
                </c:pt>
                <c:pt idx="959">
                  <c:v>0.95900000000000096</c:v>
                </c:pt>
                <c:pt idx="960">
                  <c:v>0.96000000000000096</c:v>
                </c:pt>
                <c:pt idx="961">
                  <c:v>0.96100000000000096</c:v>
                </c:pt>
                <c:pt idx="962">
                  <c:v>0.96200000000000097</c:v>
                </c:pt>
                <c:pt idx="963">
                  <c:v>0.96300000000000097</c:v>
                </c:pt>
                <c:pt idx="964">
                  <c:v>0.96400000000000097</c:v>
                </c:pt>
                <c:pt idx="965">
                  <c:v>0.96500000000000097</c:v>
                </c:pt>
                <c:pt idx="966">
                  <c:v>0.96600000000000097</c:v>
                </c:pt>
                <c:pt idx="967">
                  <c:v>0.96700000000000097</c:v>
                </c:pt>
                <c:pt idx="968">
                  <c:v>0.96800000000000097</c:v>
                </c:pt>
                <c:pt idx="969">
                  <c:v>0.96900000000000097</c:v>
                </c:pt>
                <c:pt idx="970">
                  <c:v>0.97000000000000097</c:v>
                </c:pt>
                <c:pt idx="971">
                  <c:v>0.97100000000000097</c:v>
                </c:pt>
                <c:pt idx="972">
                  <c:v>0.97200000000000097</c:v>
                </c:pt>
                <c:pt idx="973">
                  <c:v>0.97300000000000098</c:v>
                </c:pt>
                <c:pt idx="974">
                  <c:v>0.97400000000000098</c:v>
                </c:pt>
                <c:pt idx="975">
                  <c:v>0.97500000000000098</c:v>
                </c:pt>
                <c:pt idx="976">
                  <c:v>0.97600000000000098</c:v>
                </c:pt>
                <c:pt idx="977">
                  <c:v>0.97700000000000098</c:v>
                </c:pt>
                <c:pt idx="978">
                  <c:v>0.97800000000000098</c:v>
                </c:pt>
                <c:pt idx="979">
                  <c:v>0.97900000000000098</c:v>
                </c:pt>
                <c:pt idx="980">
                  <c:v>0.98000000000000098</c:v>
                </c:pt>
                <c:pt idx="981">
                  <c:v>0.98100000000000098</c:v>
                </c:pt>
                <c:pt idx="982">
                  <c:v>0.98200000000000098</c:v>
                </c:pt>
                <c:pt idx="983">
                  <c:v>0.98300000000000098</c:v>
                </c:pt>
                <c:pt idx="984">
                  <c:v>0.98400000000000098</c:v>
                </c:pt>
                <c:pt idx="985">
                  <c:v>0.98500000000000099</c:v>
                </c:pt>
                <c:pt idx="986">
                  <c:v>0.98600000000000099</c:v>
                </c:pt>
                <c:pt idx="987">
                  <c:v>0.98700000000000099</c:v>
                </c:pt>
                <c:pt idx="988">
                  <c:v>0.98800000000000099</c:v>
                </c:pt>
                <c:pt idx="989">
                  <c:v>0.98900000000000099</c:v>
                </c:pt>
                <c:pt idx="990">
                  <c:v>0.99000000000000099</c:v>
                </c:pt>
                <c:pt idx="991">
                  <c:v>0.99100000000000099</c:v>
                </c:pt>
                <c:pt idx="992">
                  <c:v>0.99200000000000099</c:v>
                </c:pt>
                <c:pt idx="993">
                  <c:v>0.99300000000000099</c:v>
                </c:pt>
                <c:pt idx="994">
                  <c:v>0.99400000000000099</c:v>
                </c:pt>
                <c:pt idx="995">
                  <c:v>0.99500000000000099</c:v>
                </c:pt>
                <c:pt idx="996">
                  <c:v>0.996000000000001</c:v>
                </c:pt>
                <c:pt idx="997">
                  <c:v>0.997000000000001</c:v>
                </c:pt>
                <c:pt idx="998">
                  <c:v>0.998000000000001</c:v>
                </c:pt>
                <c:pt idx="999">
                  <c:v>0.999000000000001</c:v>
                </c:pt>
              </c:numCache>
            </c:numRef>
          </c:xVal>
          <c:yVal>
            <c:numRef>
              <c:f>'tritium breeding'!$AZ$5:$AZ$1003</c:f>
              <c:numCache>
                <c:formatCode>0.00E+00</c:formatCode>
                <c:ptCount val="999"/>
                <c:pt idx="0">
                  <c:v>0.80036979460685709</c:v>
                </c:pt>
                <c:pt idx="1">
                  <c:v>0.80073860857982315</c:v>
                </c:pt>
                <c:pt idx="2">
                  <c:v>0.80110647711987859</c:v>
                </c:pt>
                <c:pt idx="3">
                  <c:v>0.80147339154140607</c:v>
                </c:pt>
                <c:pt idx="4">
                  <c:v>0.80183946980962484</c:v>
                </c:pt>
                <c:pt idx="5">
                  <c:v>0.80220470084620121</c:v>
                </c:pt>
                <c:pt idx="6">
                  <c:v>0.80256911506348994</c:v>
                </c:pt>
                <c:pt idx="7">
                  <c:v>0.8029327417821579</c:v>
                </c:pt>
                <c:pt idx="8">
                  <c:v>0.80329560927037402</c:v>
                </c:pt>
                <c:pt idx="9">
                  <c:v>0.80365774478158891</c:v>
                </c:pt>
                <c:pt idx="10">
                  <c:v>0.80401917459095784</c:v>
                </c:pt>
                <c:pt idx="11">
                  <c:v>0.8043798814074401</c:v>
                </c:pt>
                <c:pt idx="12">
                  <c:v>0.80473997489973526</c:v>
                </c:pt>
                <c:pt idx="13">
                  <c:v>0.80509943599080214</c:v>
                </c:pt>
                <c:pt idx="14">
                  <c:v>0.80545828738141034</c:v>
                </c:pt>
                <c:pt idx="15">
                  <c:v>0.80581655095745863</c:v>
                </c:pt>
                <c:pt idx="16">
                  <c:v>0.8061742478192262</c:v>
                </c:pt>
                <c:pt idx="17">
                  <c:v>0.80653139830957477</c:v>
                </c:pt>
                <c:pt idx="18">
                  <c:v>0.80688802204113375</c:v>
                </c:pt>
                <c:pt idx="19">
                  <c:v>0.80724409529949592</c:v>
                </c:pt>
                <c:pt idx="20">
                  <c:v>0.8075997215605677</c:v>
                </c:pt>
                <c:pt idx="21">
                  <c:v>0.80795487577681302</c:v>
                </c:pt>
                <c:pt idx="22">
                  <c:v>0.80830957489282351</c:v>
                </c:pt>
                <c:pt idx="23">
                  <c:v>0.80866383524494578</c:v>
                </c:pt>
                <c:pt idx="24">
                  <c:v>0.80901767258311352</c:v>
                </c:pt>
                <c:pt idx="25">
                  <c:v>0.80937110209189955</c:v>
                </c:pt>
                <c:pt idx="26">
                  <c:v>0.80972413841080837</c:v>
                </c:pt>
                <c:pt idx="27">
                  <c:v>0.81007675303082238</c:v>
                </c:pt>
                <c:pt idx="28">
                  <c:v>0.81042904480534628</c:v>
                </c:pt>
                <c:pt idx="29">
                  <c:v>0.81078098423027312</c:v>
                </c:pt>
                <c:pt idx="30">
                  <c:v>0.81113258395359589</c:v>
                </c:pt>
                <c:pt idx="31">
                  <c:v>0.81148385616929475</c:v>
                </c:pt>
                <c:pt idx="32">
                  <c:v>0.81183481263363255</c:v>
                </c:pt>
                <c:pt idx="33">
                  <c:v>0.81218546468086683</c:v>
                </c:pt>
                <c:pt idx="34">
                  <c:v>0.81253582323840012</c:v>
                </c:pt>
                <c:pt idx="35">
                  <c:v>0.81288585621836218</c:v>
                </c:pt>
                <c:pt idx="36">
                  <c:v>0.81323565902377259</c:v>
                </c:pt>
                <c:pt idx="37">
                  <c:v>0.81358519882399372</c:v>
                </c:pt>
                <c:pt idx="38">
                  <c:v>0.81393448505989929</c:v>
                </c:pt>
                <c:pt idx="39">
                  <c:v>0.81428352683347138</c:v>
                </c:pt>
                <c:pt idx="40">
                  <c:v>0.81463233291996739</c:v>
                </c:pt>
                <c:pt idx="41">
                  <c:v>0.81498091177964538</c:v>
                </c:pt>
                <c:pt idx="42">
                  <c:v>0.81532927156907331</c:v>
                </c:pt>
                <c:pt idx="43">
                  <c:v>0.81567737752900904</c:v>
                </c:pt>
                <c:pt idx="44">
                  <c:v>0.81602532248699322</c:v>
                </c:pt>
                <c:pt idx="45">
                  <c:v>0.81637307112935742</c:v>
                </c:pt>
                <c:pt idx="46">
                  <c:v>0.81672063050307664</c:v>
                </c:pt>
                <c:pt idx="47">
                  <c:v>0.81706800740216656</c:v>
                </c:pt>
                <c:pt idx="48">
                  <c:v>0.8174152083767634</c:v>
                </c:pt>
                <c:pt idx="49">
                  <c:v>0.81776223974187989</c:v>
                </c:pt>
                <c:pt idx="50">
                  <c:v>0.81810906496282221</c:v>
                </c:pt>
                <c:pt idx="51">
                  <c:v>0.81845577515541146</c:v>
                </c:pt>
                <c:pt idx="52">
                  <c:v>0.81880233335570418</c:v>
                </c:pt>
                <c:pt idx="53">
                  <c:v>0.81914874501963897</c:v>
                </c:pt>
                <c:pt idx="54">
                  <c:v>0.8194950154073064</c:v>
                </c:pt>
                <c:pt idx="55">
                  <c:v>0.81984114958998089</c:v>
                </c:pt>
                <c:pt idx="56">
                  <c:v>0.820187152456897</c:v>
                </c:pt>
                <c:pt idx="57">
                  <c:v>0.82053302872178546</c:v>
                </c:pt>
                <c:pt idx="58">
                  <c:v>0.82087874030615016</c:v>
                </c:pt>
                <c:pt idx="59">
                  <c:v>0.82122437683742699</c:v>
                </c:pt>
                <c:pt idx="60">
                  <c:v>0.8215698999167147</c:v>
                </c:pt>
                <c:pt idx="61">
                  <c:v>0.82191531361650305</c:v>
                </c:pt>
                <c:pt idx="62">
                  <c:v>0.82226062186309434</c:v>
                </c:pt>
                <c:pt idx="63">
                  <c:v>0.8226058284418527</c:v>
                </c:pt>
                <c:pt idx="64">
                  <c:v>0.82295093700226163</c:v>
                </c:pt>
                <c:pt idx="65">
                  <c:v>0.82329595106280284</c:v>
                </c:pt>
                <c:pt idx="66">
                  <c:v>0.82364083139263689</c:v>
                </c:pt>
                <c:pt idx="67">
                  <c:v>0.82398566650821969</c:v>
                </c:pt>
                <c:pt idx="68">
                  <c:v>0.82433041693955111</c:v>
                </c:pt>
                <c:pt idx="69">
                  <c:v>0.82467508572646964</c:v>
                </c:pt>
                <c:pt idx="70">
                  <c:v>0.82501967579969504</c:v>
                </c:pt>
                <c:pt idx="71">
                  <c:v>0.8253641899847457</c:v>
                </c:pt>
                <c:pt idx="72">
                  <c:v>0.82570863100571534</c:v>
                </c:pt>
                <c:pt idx="73">
                  <c:v>0.82605300148891248</c:v>
                </c:pt>
                <c:pt idx="74">
                  <c:v>0.82639726134335123</c:v>
                </c:pt>
                <c:pt idx="75">
                  <c:v>0.82674149825621623</c:v>
                </c:pt>
                <c:pt idx="76">
                  <c:v>0.82708567195800375</c:v>
                </c:pt>
                <c:pt idx="77">
                  <c:v>0.82742978471774808</c:v>
                </c:pt>
                <c:pt idx="78">
                  <c:v>0.82777383872303423</c:v>
                </c:pt>
                <c:pt idx="79">
                  <c:v>0.82811783608292056</c:v>
                </c:pt>
                <c:pt idx="80">
                  <c:v>0.82846177883075867</c:v>
                </c:pt>
                <c:pt idx="81">
                  <c:v>0.82880566892691143</c:v>
                </c:pt>
                <c:pt idx="82">
                  <c:v>0.82914946563835024</c:v>
                </c:pt>
                <c:pt idx="83">
                  <c:v>0.82949325603326596</c:v>
                </c:pt>
                <c:pt idx="84">
                  <c:v>0.82983699924537913</c:v>
                </c:pt>
                <c:pt idx="85">
                  <c:v>0.83018069696837071</c:v>
                </c:pt>
                <c:pt idx="86">
                  <c:v>0.83052435083512477</c:v>
                </c:pt>
                <c:pt idx="87">
                  <c:v>0.83086796241991201</c:v>
                </c:pt>
                <c:pt idx="88">
                  <c:v>0.83121153324049113</c:v>
                </c:pt>
                <c:pt idx="89">
                  <c:v>0.83155502213712107</c:v>
                </c:pt>
                <c:pt idx="90">
                  <c:v>0.83189851576659335</c:v>
                </c:pt>
                <c:pt idx="91">
                  <c:v>0.83224197286599988</c:v>
                </c:pt>
                <c:pt idx="92">
                  <c:v>0.83258539474662907</c:v>
                </c:pt>
                <c:pt idx="93">
                  <c:v>0.83292878267269954</c:v>
                </c:pt>
                <c:pt idx="94">
                  <c:v>0.83327213786304921</c:v>
                </c:pt>
                <c:pt idx="95">
                  <c:v>0.83361546149276378</c:v>
                </c:pt>
                <c:pt idx="96">
                  <c:v>0.83395875469474912</c:v>
                </c:pt>
                <c:pt idx="97">
                  <c:v>0.83430197593822308</c:v>
                </c:pt>
                <c:pt idx="98">
                  <c:v>0.83464521152225757</c:v>
                </c:pt>
                <c:pt idx="99">
                  <c:v>0.83498841983906313</c:v>
                </c:pt>
                <c:pt idx="100">
                  <c:v>0.83533160186742883</c:v>
                </c:pt>
                <c:pt idx="101">
                  <c:v>0.83567475855100815</c:v>
                </c:pt>
                <c:pt idx="102">
                  <c:v>0.83601789079958133</c:v>
                </c:pt>
                <c:pt idx="103">
                  <c:v>0.83636099949027098</c:v>
                </c:pt>
                <c:pt idx="104">
                  <c:v>0.836704085468714</c:v>
                </c:pt>
                <c:pt idx="105">
                  <c:v>0.83704710692717277</c:v>
                </c:pt>
                <c:pt idx="106">
                  <c:v>0.83739014989770477</c:v>
                </c:pt>
                <c:pt idx="107">
                  <c:v>0.83773317251509072</c:v>
                </c:pt>
                <c:pt idx="108">
                  <c:v>0.83807617550993041</c:v>
                </c:pt>
                <c:pt idx="109">
                  <c:v>0.83841915958659774</c:v>
                </c:pt>
                <c:pt idx="110">
                  <c:v>0.83876212542418238</c:v>
                </c:pt>
                <c:pt idx="111">
                  <c:v>0.83910507367739684</c:v>
                </c:pt>
                <c:pt idx="112">
                  <c:v>0.8394480049774522</c:v>
                </c:pt>
                <c:pt idx="113">
                  <c:v>0.83979087730988145</c:v>
                </c:pt>
                <c:pt idx="114">
                  <c:v>0.84013377650743326</c:v>
                </c:pt>
                <c:pt idx="115">
                  <c:v>0.84047666051273584</c:v>
                </c:pt>
                <c:pt idx="116">
                  <c:v>0.84081952987113184</c:v>
                </c:pt>
                <c:pt idx="117">
                  <c:v>0.84116238510838881</c:v>
                </c:pt>
                <c:pt idx="118">
                  <c:v>0.84150522673140138</c:v>
                </c:pt>
                <c:pt idx="119">
                  <c:v>0.84184805522886852</c:v>
                </c:pt>
                <c:pt idx="120">
                  <c:v>0.84219087107194635</c:v>
                </c:pt>
                <c:pt idx="121">
                  <c:v>0.84253363209185905</c:v>
                </c:pt>
                <c:pt idx="122">
                  <c:v>0.84287642397258455</c:v>
                </c:pt>
                <c:pt idx="123">
                  <c:v>0.84321920451332133</c:v>
                </c:pt>
                <c:pt idx="124">
                  <c:v>0.84356197412113065</c:v>
                </c:pt>
                <c:pt idx="125">
                  <c:v>0.84390473318846282</c:v>
                </c:pt>
                <c:pt idx="126">
                  <c:v>0.84424748209368028</c:v>
                </c:pt>
                <c:pt idx="127">
                  <c:v>0.84459022120156368</c:v>
                </c:pt>
                <c:pt idx="128">
                  <c:v>0.84493295086379971</c:v>
                </c:pt>
                <c:pt idx="129">
                  <c:v>0.84527562879642981</c:v>
                </c:pt>
                <c:pt idx="130">
                  <c:v>0.84561834057238683</c:v>
                </c:pt>
                <c:pt idx="131">
                  <c:v>0.84596104388380722</c:v>
                </c:pt>
                <c:pt idx="132">
                  <c:v>0.84630373903453493</c:v>
                </c:pt>
                <c:pt idx="133">
                  <c:v>0.84664642631750775</c:v>
                </c:pt>
                <c:pt idx="134">
                  <c:v>0.84698910601514765</c:v>
                </c:pt>
                <c:pt idx="135">
                  <c:v>0.8473317783997385</c:v>
                </c:pt>
                <c:pt idx="136">
                  <c:v>0.84767440111077064</c:v>
                </c:pt>
                <c:pt idx="137">
                  <c:v>0.84801705964737173</c:v>
                </c:pt>
                <c:pt idx="138">
                  <c:v>0.84835971163052393</c:v>
                </c:pt>
                <c:pt idx="139">
                  <c:v>0.84870235729547017</c:v>
                </c:pt>
                <c:pt idx="140">
                  <c:v>0.84904499686901047</c:v>
                </c:pt>
                <c:pt idx="141">
                  <c:v>0.84938763056980249</c:v>
                </c:pt>
                <c:pt idx="142">
                  <c:v>0.84973025860865503</c:v>
                </c:pt>
                <c:pt idx="143">
                  <c:v>0.85007288118881008</c:v>
                </c:pt>
                <c:pt idx="144">
                  <c:v>0.85041545588319312</c:v>
                </c:pt>
                <c:pt idx="145">
                  <c:v>0.85075806812675792</c:v>
                </c:pt>
                <c:pt idx="146">
                  <c:v>0.85110067547861479</c:v>
                </c:pt>
                <c:pt idx="147">
                  <c:v>0.85144327811435783</c:v>
                </c:pt>
                <c:pt idx="148">
                  <c:v>0.85178587620327673</c:v>
                </c:pt>
                <c:pt idx="149">
                  <c:v>0.85212846990858493</c:v>
                </c:pt>
                <c:pt idx="150">
                  <c:v>0.85247105938763745</c:v>
                </c:pt>
                <c:pt idx="151">
                  <c:v>0.85281364479214061</c:v>
                </c:pt>
                <c:pt idx="152">
                  <c:v>0.85315618364533441</c:v>
                </c:pt>
                <c:pt idx="153">
                  <c:v>0.85349876133427027</c:v>
                </c:pt>
                <c:pt idx="154">
                  <c:v>0.85384133537187568</c:v>
                </c:pt>
                <c:pt idx="155">
                  <c:v>0.85418390588922022</c:v>
                </c:pt>
                <c:pt idx="156">
                  <c:v>0.8545264730126676</c:v>
                </c:pt>
                <c:pt idx="157">
                  <c:v>0.85486903686404492</c:v>
                </c:pt>
                <c:pt idx="158">
                  <c:v>0.85521159756080745</c:v>
                </c:pt>
                <c:pt idx="159">
                  <c:v>0.85555415521619338</c:v>
                </c:pt>
                <c:pt idx="160">
                  <c:v>0.85589666731635616</c:v>
                </c:pt>
                <c:pt idx="161">
                  <c:v>0.85623921921259116</c:v>
                </c:pt>
                <c:pt idx="162">
                  <c:v>0.85658176838335487</c:v>
                </c:pt>
                <c:pt idx="163">
                  <c:v>0.8569243149264808</c:v>
                </c:pt>
                <c:pt idx="164">
                  <c:v>0.85726685893629095</c:v>
                </c:pt>
                <c:pt idx="165">
                  <c:v>0.85760940050372181</c:v>
                </c:pt>
                <c:pt idx="166">
                  <c:v>0.85795193971644523</c:v>
                </c:pt>
                <c:pt idx="167">
                  <c:v>0.85829447665898606</c:v>
                </c:pt>
                <c:pt idx="168">
                  <c:v>0.85863696878981488</c:v>
                </c:pt>
                <c:pt idx="169">
                  <c:v>0.85897950143353752</c:v>
                </c:pt>
                <c:pt idx="170">
                  <c:v>0.85932203204287971</c:v>
                </c:pt>
                <c:pt idx="171">
                  <c:v>0.85966456069086727</c:v>
                </c:pt>
                <c:pt idx="172">
                  <c:v>0.86000708744790533</c:v>
                </c:pt>
                <c:pt idx="173">
                  <c:v>0.86034961238187191</c:v>
                </c:pt>
                <c:pt idx="174">
                  <c:v>0.86069213555820789</c:v>
                </c:pt>
                <c:pt idx="175">
                  <c:v>0.86103461441698526</c:v>
                </c:pt>
                <c:pt idx="176">
                  <c:v>0.8613771342650719</c:v>
                </c:pt>
                <c:pt idx="177">
                  <c:v>0.86171965253809157</c:v>
                </c:pt>
                <c:pt idx="178">
                  <c:v>0.86206216929258295</c:v>
                </c:pt>
                <c:pt idx="179">
                  <c:v>0.86240468458305541</c:v>
                </c:pt>
                <c:pt idx="180">
                  <c:v>0.86274719846206116</c:v>
                </c:pt>
                <c:pt idx="181">
                  <c:v>0.86308971098026699</c:v>
                </c:pt>
                <c:pt idx="182">
                  <c:v>0.86343222218652005</c:v>
                </c:pt>
                <c:pt idx="183">
                  <c:v>0.86377468950489389</c:v>
                </c:pt>
                <c:pt idx="184">
                  <c:v>0.86411719822683275</c:v>
                </c:pt>
                <c:pt idx="185">
                  <c:v>0.86445970577309006</c:v>
                </c:pt>
                <c:pt idx="186">
                  <c:v>0.86480221218586828</c:v>
                </c:pt>
                <c:pt idx="187">
                  <c:v>0.86514471750585475</c:v>
                </c:pt>
                <c:pt idx="188">
                  <c:v>0.86548722177227655</c:v>
                </c:pt>
                <c:pt idx="189">
                  <c:v>0.86582972502295241</c:v>
                </c:pt>
                <c:pt idx="190">
                  <c:v>0.86617222729434384</c:v>
                </c:pt>
                <c:pt idx="191">
                  <c:v>0.86651468599858306</c:v>
                </c:pt>
                <c:pt idx="192">
                  <c:v>0.86685718641560139</c:v>
                </c:pt>
                <c:pt idx="193">
                  <c:v>0.86719968595505204</c:v>
                </c:pt>
                <c:pt idx="194">
                  <c:v>0.86754218464843702</c:v>
                </c:pt>
                <c:pt idx="195">
                  <c:v>0.86788468252612661</c:v>
                </c:pt>
                <c:pt idx="196">
                  <c:v>0.86822717961740081</c:v>
                </c:pt>
                <c:pt idx="197">
                  <c:v>0.86856967595048873</c:v>
                </c:pt>
                <c:pt idx="198">
                  <c:v>0.86891217155260692</c:v>
                </c:pt>
                <c:pt idx="199">
                  <c:v>0.86925462382697338</c:v>
                </c:pt>
                <c:pt idx="200">
                  <c:v>0.86959711804492645</c:v>
                </c:pt>
                <c:pt idx="201">
                  <c:v>0.86993961160783417</c:v>
                </c:pt>
                <c:pt idx="202">
                  <c:v>0.87028210453921084</c:v>
                </c:pt>
                <c:pt idx="203">
                  <c:v>0.87062459686172544</c:v>
                </c:pt>
                <c:pt idx="204">
                  <c:v>0.87096708859723337</c:v>
                </c:pt>
                <c:pt idx="205">
                  <c:v>0.87130957976680701</c:v>
                </c:pt>
                <c:pt idx="206">
                  <c:v>0.87165207039075998</c:v>
                </c:pt>
                <c:pt idx="207">
                  <c:v>0.87199451786565829</c:v>
                </c:pt>
                <c:pt idx="208">
                  <c:v>0.87233700745642517</c:v>
                </c:pt>
                <c:pt idx="209">
                  <c:v>0.87267949655824451</c:v>
                </c:pt>
                <c:pt idx="210">
                  <c:v>0.87302198518866836</c:v>
                </c:pt>
                <c:pt idx="211">
                  <c:v>0.87336447336461742</c:v>
                </c:pt>
                <c:pt idx="212">
                  <c:v>0.87370696110240553</c:v>
                </c:pt>
                <c:pt idx="213">
                  <c:v>0.87404944841776122</c:v>
                </c:pt>
                <c:pt idx="214">
                  <c:v>0.87439193532584791</c:v>
                </c:pt>
                <c:pt idx="215">
                  <c:v>0.87473437921826447</c:v>
                </c:pt>
                <c:pt idx="216">
                  <c:v>0.87507686535514673</c:v>
                </c:pt>
                <c:pt idx="217">
                  <c:v>0.87541935112706248</c:v>
                </c:pt>
                <c:pt idx="218">
                  <c:v>0.87576183654711259</c:v>
                </c:pt>
                <c:pt idx="219">
                  <c:v>0.87610432162792806</c:v>
                </c:pt>
                <c:pt idx="220">
                  <c:v>0.87644680638168548</c:v>
                </c:pt>
                <c:pt idx="221">
                  <c:v>0.87678929082012524</c:v>
                </c:pt>
                <c:pt idx="222">
                  <c:v>0.87713173233154573</c:v>
                </c:pt>
                <c:pt idx="223">
                  <c:v>0.87747421617289945</c:v>
                </c:pt>
                <c:pt idx="224">
                  <c:v>0.87781669973168763</c:v>
                </c:pt>
                <c:pt idx="225">
                  <c:v>0.87815918301805262</c:v>
                </c:pt>
                <c:pt idx="226">
                  <c:v>0.87850166604177315</c:v>
                </c:pt>
                <c:pt idx="227">
                  <c:v>0.87884414881227768</c:v>
                </c:pt>
                <c:pt idx="228">
                  <c:v>0.87918663133865538</c:v>
                </c:pt>
                <c:pt idx="229">
                  <c:v>0.87952911362966901</c:v>
                </c:pt>
                <c:pt idx="230">
                  <c:v>0.87987155307074749</c:v>
                </c:pt>
                <c:pt idx="231">
                  <c:v>0.8802140349160763</c:v>
                </c:pt>
                <c:pt idx="232">
                  <c:v>0.88055651655048861</c:v>
                </c:pt>
                <c:pt idx="233">
                  <c:v>0.88089899798155513</c:v>
                </c:pt>
                <c:pt idx="234">
                  <c:v>0.88124147921657492</c:v>
                </c:pt>
                <c:pt idx="235">
                  <c:v>0.8815839602625859</c:v>
                </c:pt>
                <c:pt idx="236">
                  <c:v>0.88192644112637231</c:v>
                </c:pt>
                <c:pt idx="237">
                  <c:v>0.88226892181447536</c:v>
                </c:pt>
                <c:pt idx="238">
                  <c:v>0.88261135971018034</c:v>
                </c:pt>
                <c:pt idx="239">
                  <c:v>0.88295384006560929</c:v>
                </c:pt>
                <c:pt idx="240">
                  <c:v>0.88329632026360239</c:v>
                </c:pt>
                <c:pt idx="241">
                  <c:v>0.88363880030981123</c:v>
                </c:pt>
                <c:pt idx="242">
                  <c:v>0.88398128020968447</c:v>
                </c:pt>
                <c:pt idx="243">
                  <c:v>0.8843237599684749</c:v>
                </c:pt>
                <c:pt idx="244">
                  <c:v>0.88466623959124657</c:v>
                </c:pt>
                <c:pt idx="245">
                  <c:v>0.88500871908288192</c:v>
                </c:pt>
                <c:pt idx="246">
                  <c:v>0.8853511558250684</c:v>
                </c:pt>
                <c:pt idx="247">
                  <c:v>0.88569363506838439</c:v>
                </c:pt>
                <c:pt idx="248">
                  <c:v>0.88603611419418515</c:v>
                </c:pt>
                <c:pt idx="249">
                  <c:v>0.8863785932066891</c:v>
                </c:pt>
                <c:pt idx="250">
                  <c:v>0.88672107210996276</c:v>
                </c:pt>
                <c:pt idx="251">
                  <c:v>0.88706355090792743</c:v>
                </c:pt>
                <c:pt idx="252">
                  <c:v>0.88740602960436299</c:v>
                </c:pt>
                <c:pt idx="253">
                  <c:v>0.88774850820291407</c:v>
                </c:pt>
                <c:pt idx="254">
                  <c:v>0.88809094408407363</c:v>
                </c:pt>
                <c:pt idx="255">
                  <c:v>0.8884334224972702</c:v>
                </c:pt>
                <c:pt idx="256">
                  <c:v>0.88877590082274938</c:v>
                </c:pt>
                <c:pt idx="257">
                  <c:v>0.88911837906365965</c:v>
                </c:pt>
                <c:pt idx="258">
                  <c:v>0.88946085722303669</c:v>
                </c:pt>
                <c:pt idx="259">
                  <c:v>0.88980333530380729</c:v>
                </c:pt>
                <c:pt idx="260">
                  <c:v>0.89014581330879317</c:v>
                </c:pt>
                <c:pt idx="261">
                  <c:v>0.89048824861769382</c:v>
                </c:pt>
                <c:pt idx="262">
                  <c:v>0.89083072647917327</c:v>
                </c:pt>
                <c:pt idx="263">
                  <c:v>0.89117320427273916</c:v>
                </c:pt>
                <c:pt idx="264">
                  <c:v>0.89151568200082965</c:v>
                </c:pt>
                <c:pt idx="265">
                  <c:v>0.89185815966579496</c:v>
                </c:pt>
                <c:pt idx="266">
                  <c:v>0.89220063726990106</c:v>
                </c:pt>
                <c:pt idx="267">
                  <c:v>0.89254311481533188</c:v>
                </c:pt>
                <c:pt idx="268">
                  <c:v>0.89288559230419484</c:v>
                </c:pt>
                <c:pt idx="269">
                  <c:v>0.89322802711549887</c:v>
                </c:pt>
                <c:pt idx="270">
                  <c:v>0.89357050449724296</c:v>
                </c:pt>
                <c:pt idx="271">
                  <c:v>0.89391298182829404</c:v>
                </c:pt>
                <c:pt idx="272">
                  <c:v>0.89425545911047188</c:v>
                </c:pt>
                <c:pt idx="273">
                  <c:v>0.89459793634553098</c:v>
                </c:pt>
                <c:pt idx="274">
                  <c:v>0.89494041353516163</c:v>
                </c:pt>
                <c:pt idx="275">
                  <c:v>0.89528289068099576</c:v>
                </c:pt>
                <c:pt idx="276">
                  <c:v>0.89562536778460466</c:v>
                </c:pt>
                <c:pt idx="277">
                  <c:v>0.89596780222448424</c:v>
                </c:pt>
                <c:pt idx="278">
                  <c:v>0.896310279248136</c:v>
                </c:pt>
                <c:pt idx="279">
                  <c:v>0.89665275623394858</c:v>
                </c:pt>
                <c:pt idx="280">
                  <c:v>0.89699523318328012</c:v>
                </c:pt>
                <c:pt idx="281">
                  <c:v>0.89733771009744001</c:v>
                </c:pt>
                <c:pt idx="282">
                  <c:v>0.89768018697769114</c:v>
                </c:pt>
                <c:pt idx="283">
                  <c:v>0.89802266382525042</c:v>
                </c:pt>
                <c:pt idx="284">
                  <c:v>0.89836514064129114</c:v>
                </c:pt>
                <c:pt idx="285">
                  <c:v>0.89870757480392438</c:v>
                </c:pt>
                <c:pt idx="286">
                  <c:v>0.89905005156028206</c:v>
                </c:pt>
                <c:pt idx="287">
                  <c:v>0.89939252828839467</c:v>
                </c:pt>
                <c:pt idx="288">
                  <c:v>0.8997350049892765</c:v>
                </c:pt>
                <c:pt idx="289">
                  <c:v>0.900077481663905</c:v>
                </c:pt>
                <c:pt idx="290">
                  <c:v>0.90041995831322219</c:v>
                </c:pt>
                <c:pt idx="291">
                  <c:v>0.90076243493813679</c:v>
                </c:pt>
                <c:pt idx="292">
                  <c:v>0.9011049115395251</c:v>
                </c:pt>
                <c:pt idx="293">
                  <c:v>0.90144734549521033</c:v>
                </c:pt>
                <c:pt idx="294">
                  <c:v>0.90178982205204838</c:v>
                </c:pt>
                <c:pt idx="295">
                  <c:v>0.90213229858780308</c:v>
                </c:pt>
                <c:pt idx="296">
                  <c:v>0.90247477510323137</c:v>
                </c:pt>
                <c:pt idx="297">
                  <c:v>0.90281725159906312</c:v>
                </c:pt>
                <c:pt idx="298">
                  <c:v>0.90315972807600153</c:v>
                </c:pt>
                <c:pt idx="299">
                  <c:v>0.90350220453472441</c:v>
                </c:pt>
                <c:pt idx="300">
                  <c:v>0.90384468097588622</c:v>
                </c:pt>
                <c:pt idx="301">
                  <c:v>0.90418711477709679</c:v>
                </c:pt>
                <c:pt idx="302">
                  <c:v>0.90452959118500409</c:v>
                </c:pt>
                <c:pt idx="303">
                  <c:v>0.90487206757717409</c:v>
                </c:pt>
                <c:pt idx="304">
                  <c:v>0.90521454395417156</c:v>
                </c:pt>
                <c:pt idx="305">
                  <c:v>0.90555702031654117</c:v>
                </c:pt>
                <c:pt idx="306">
                  <c:v>0.90589949666480762</c:v>
                </c:pt>
                <c:pt idx="307">
                  <c:v>0.9062419729994774</c:v>
                </c:pt>
                <c:pt idx="308">
                  <c:v>0.90658440669801832</c:v>
                </c:pt>
                <c:pt idx="309">
                  <c:v>0.90692688300694135</c:v>
                </c:pt>
                <c:pt idx="310">
                  <c:v>0.90726935930367958</c:v>
                </c:pt>
                <c:pt idx="311">
                  <c:v>0.90761183558867109</c:v>
                </c:pt>
                <c:pt idx="312">
                  <c:v>0.90795431186233655</c:v>
                </c:pt>
                <c:pt idx="313">
                  <c:v>0.90829678812508308</c:v>
                </c:pt>
                <c:pt idx="314">
                  <c:v>0.90863926437730269</c:v>
                </c:pt>
                <c:pt idx="315">
                  <c:v>0.90898174061937265</c:v>
                </c:pt>
                <c:pt idx="316">
                  <c:v>0.90932417422863721</c:v>
                </c:pt>
                <c:pt idx="317">
                  <c:v>0.9096666504514882</c:v>
                </c:pt>
                <c:pt idx="318">
                  <c:v>0.91000912666524425</c:v>
                </c:pt>
                <c:pt idx="319">
                  <c:v>0.91035160287023098</c:v>
                </c:pt>
                <c:pt idx="320">
                  <c:v>0.91069407906676403</c:v>
                </c:pt>
                <c:pt idx="321">
                  <c:v>0.91103655525514626</c:v>
                </c:pt>
                <c:pt idx="322">
                  <c:v>0.91137903143567034</c:v>
                </c:pt>
                <c:pt idx="323">
                  <c:v>0.91172150760861836</c:v>
                </c:pt>
                <c:pt idx="324">
                  <c:v>0.91206394115124156</c:v>
                </c:pt>
                <c:pt idx="325">
                  <c:v>0.91240641730984318</c:v>
                </c:pt>
                <c:pt idx="326">
                  <c:v>0.91274889346165577</c:v>
                </c:pt>
                <c:pt idx="327">
                  <c:v>0.91309136960692261</c:v>
                </c:pt>
                <c:pt idx="328">
                  <c:v>0.91343384574587871</c:v>
                </c:pt>
                <c:pt idx="329">
                  <c:v>0.91377632187875069</c:v>
                </c:pt>
                <c:pt idx="330">
                  <c:v>0.91411879800575668</c:v>
                </c:pt>
                <c:pt idx="331">
                  <c:v>0.91446127412710732</c:v>
                </c:pt>
                <c:pt idx="332">
                  <c:v>0.91480370761998497</c:v>
                </c:pt>
                <c:pt idx="333">
                  <c:v>0.91514618373062651</c:v>
                </c:pt>
                <c:pt idx="334">
                  <c:v>0.91548865983619965</c:v>
                </c:pt>
                <c:pt idx="335">
                  <c:v>0.91583113593688703</c:v>
                </c:pt>
                <c:pt idx="336">
                  <c:v>0.91617361203286329</c:v>
                </c:pt>
                <c:pt idx="337">
                  <c:v>0.91651608812429808</c:v>
                </c:pt>
                <c:pt idx="338">
                  <c:v>0.91685856421135381</c:v>
                </c:pt>
                <c:pt idx="339">
                  <c:v>0.91720104029418803</c:v>
                </c:pt>
                <c:pt idx="340">
                  <c:v>0.91754347374993139</c:v>
                </c:pt>
                <c:pt idx="341">
                  <c:v>0.91788594982477134</c:v>
                </c:pt>
                <c:pt idx="342">
                  <c:v>0.91822842589582787</c:v>
                </c:pt>
                <c:pt idx="343">
                  <c:v>0.91857090196323699</c:v>
                </c:pt>
                <c:pt idx="344">
                  <c:v>0.91891337802712947</c:v>
                </c:pt>
                <c:pt idx="345">
                  <c:v>0.91925585408763133</c:v>
                </c:pt>
                <c:pt idx="346">
                  <c:v>0.9195983301448647</c:v>
                </c:pt>
                <c:pt idx="347">
                  <c:v>0.9199407635759258</c:v>
                </c:pt>
                <c:pt idx="348">
                  <c:v>0.92028323962696934</c:v>
                </c:pt>
                <c:pt idx="349">
                  <c:v>0.920625715675083</c:v>
                </c:pt>
                <c:pt idx="350">
                  <c:v>0.9209681917203727</c:v>
                </c:pt>
                <c:pt idx="351">
                  <c:v>0.92131066776293946</c:v>
                </c:pt>
                <c:pt idx="352">
                  <c:v>0.92165314380288099</c:v>
                </c:pt>
                <c:pt idx="353">
                  <c:v>0.92199561984029121</c:v>
                </c:pt>
                <c:pt idx="354">
                  <c:v>0.9223380958752615</c:v>
                </c:pt>
                <c:pt idx="355">
                  <c:v>0.92268052928485866</c:v>
                </c:pt>
                <c:pt idx="356">
                  <c:v>0.92302300531520776</c:v>
                </c:pt>
                <c:pt idx="357">
                  <c:v>0.92336548134337015</c:v>
                </c:pt>
                <c:pt idx="358">
                  <c:v>0.92370795736942424</c:v>
                </c:pt>
                <c:pt idx="359">
                  <c:v>0.92405043339344517</c:v>
                </c:pt>
                <c:pt idx="360">
                  <c:v>0.92439290941550634</c:v>
                </c:pt>
                <c:pt idx="361">
                  <c:v>0.9247353854356779</c:v>
                </c:pt>
                <c:pt idx="362">
                  <c:v>0.92507786145402804</c:v>
                </c:pt>
                <c:pt idx="363">
                  <c:v>0.92542029484760102</c:v>
                </c:pt>
                <c:pt idx="364">
                  <c:v>0.92576277086250081</c:v>
                </c:pt>
                <c:pt idx="365">
                  <c:v>0.92610524687576845</c:v>
                </c:pt>
                <c:pt idx="366">
                  <c:v>0.92644772288746147</c:v>
                </c:pt>
                <c:pt idx="367">
                  <c:v>0.92679019889763703</c:v>
                </c:pt>
                <c:pt idx="368">
                  <c:v>0.92713267490634932</c:v>
                </c:pt>
                <c:pt idx="369">
                  <c:v>0.92747515091365085</c:v>
                </c:pt>
                <c:pt idx="370">
                  <c:v>0.92781762691959235</c:v>
                </c:pt>
                <c:pt idx="371">
                  <c:v>0.92816006030120202</c:v>
                </c:pt>
                <c:pt idx="372">
                  <c:v>0.92850253630456792</c:v>
                </c:pt>
                <c:pt idx="373">
                  <c:v>0.92884501230671468</c:v>
                </c:pt>
                <c:pt idx="374">
                  <c:v>0.92918748830768627</c:v>
                </c:pt>
                <c:pt idx="375">
                  <c:v>0.92952996430752433</c:v>
                </c:pt>
                <c:pt idx="376">
                  <c:v>0.92987244030627003</c:v>
                </c:pt>
                <c:pt idx="377">
                  <c:v>0.93021491630396269</c:v>
                </c:pt>
                <c:pt idx="378">
                  <c:v>0.9305573923006395</c:v>
                </c:pt>
                <c:pt idx="379">
                  <c:v>0.93089982567331675</c:v>
                </c:pt>
                <c:pt idx="380">
                  <c:v>0.93124230166807076</c:v>
                </c:pt>
                <c:pt idx="381">
                  <c:v>0.93158477766191405</c:v>
                </c:pt>
                <c:pt idx="382">
                  <c:v>0.93192725365487994</c:v>
                </c:pt>
                <c:pt idx="383">
                  <c:v>0.93226972964699972</c:v>
                </c:pt>
                <c:pt idx="384">
                  <c:v>0.9326122056383036</c:v>
                </c:pt>
                <c:pt idx="385">
                  <c:v>0.93295468162882111</c:v>
                </c:pt>
                <c:pt idx="386">
                  <c:v>0.93329715761858034</c:v>
                </c:pt>
                <c:pt idx="387">
                  <c:v>0.93363959098458771</c:v>
                </c:pt>
                <c:pt idx="388">
                  <c:v>0.93398206697291064</c:v>
                </c:pt>
                <c:pt idx="389">
                  <c:v>0.93432454296055378</c:v>
                </c:pt>
                <c:pt idx="390">
                  <c:v>0.93466701894754167</c:v>
                </c:pt>
                <c:pt idx="391">
                  <c:v>0.93500949493389784</c:v>
                </c:pt>
                <c:pt idx="392">
                  <c:v>0.9353519709196445</c:v>
                </c:pt>
                <c:pt idx="393">
                  <c:v>0.93569444690480374</c:v>
                </c:pt>
                <c:pt idx="394">
                  <c:v>0.9360368802663761</c:v>
                </c:pt>
                <c:pt idx="395">
                  <c:v>0.9363793562504229</c:v>
                </c:pt>
                <c:pt idx="396">
                  <c:v>0.93672183223394334</c:v>
                </c:pt>
                <c:pt idx="397">
                  <c:v>0.93706430821695585</c:v>
                </c:pt>
                <c:pt idx="398">
                  <c:v>0.93740678419947887</c:v>
                </c:pt>
                <c:pt idx="399">
                  <c:v>0.93774926018153026</c:v>
                </c:pt>
                <c:pt idx="400">
                  <c:v>0.93809173616312624</c:v>
                </c:pt>
                <c:pt idx="401">
                  <c:v>0.93843421214428369</c:v>
                </c:pt>
                <c:pt idx="402">
                  <c:v>0.93877664550199724</c:v>
                </c:pt>
                <c:pt idx="403">
                  <c:v>0.93911912148232368</c:v>
                </c:pt>
                <c:pt idx="404">
                  <c:v>0.93946159746225655</c:v>
                </c:pt>
                <c:pt idx="405">
                  <c:v>0.93980407344181027</c:v>
                </c:pt>
                <c:pt idx="406">
                  <c:v>0.9401465494209984</c:v>
                </c:pt>
                <c:pt idx="407">
                  <c:v>0.94048902539983392</c:v>
                </c:pt>
                <c:pt idx="408">
                  <c:v>0.94083150137832916</c:v>
                </c:pt>
                <c:pt idx="409">
                  <c:v>0.94117397735649677</c:v>
                </c:pt>
                <c:pt idx="410">
                  <c:v>0.94151641071132819</c:v>
                </c:pt>
                <c:pt idx="411">
                  <c:v>0.94185888668887474</c:v>
                </c:pt>
                <c:pt idx="412">
                  <c:v>0.94220136266612764</c:v>
                </c:pt>
                <c:pt idx="413">
                  <c:v>0.94254383864309677</c:v>
                </c:pt>
                <c:pt idx="414">
                  <c:v>0.94288631461979311</c:v>
                </c:pt>
                <c:pt idx="415">
                  <c:v>0.94322879059622555</c:v>
                </c:pt>
                <c:pt idx="416">
                  <c:v>0.9435712665724042</c:v>
                </c:pt>
                <c:pt idx="417">
                  <c:v>0.94391374254833771</c:v>
                </c:pt>
                <c:pt idx="418">
                  <c:v>0.94425617590101463</c:v>
                </c:pt>
                <c:pt idx="419">
                  <c:v>0.94459865187648395</c:v>
                </c:pt>
                <c:pt idx="420">
                  <c:v>0.9449411278517339</c:v>
                </c:pt>
                <c:pt idx="421">
                  <c:v>0.94528360382677179</c:v>
                </c:pt>
                <c:pt idx="422">
                  <c:v>0.9456260798016054</c:v>
                </c:pt>
                <c:pt idx="423">
                  <c:v>0.94596855577624217</c:v>
                </c:pt>
                <c:pt idx="424">
                  <c:v>0.94631103175068865</c:v>
                </c:pt>
                <c:pt idx="425">
                  <c:v>0.94665350772495227</c:v>
                </c:pt>
                <c:pt idx="426">
                  <c:v>0.94699594107601859</c:v>
                </c:pt>
                <c:pt idx="427">
                  <c:v>0.94733841704993493</c:v>
                </c:pt>
                <c:pt idx="428">
                  <c:v>0.9476808930236873</c:v>
                </c:pt>
                <c:pt idx="429">
                  <c:v>0.9480233689972809</c:v>
                </c:pt>
                <c:pt idx="430">
                  <c:v>0.94836584497072174</c:v>
                </c:pt>
                <c:pt idx="431">
                  <c:v>0.94870832094401547</c:v>
                </c:pt>
                <c:pt idx="432">
                  <c:v>0.94905079691716687</c:v>
                </c:pt>
                <c:pt idx="433">
                  <c:v>0.94939323026716094</c:v>
                </c:pt>
                <c:pt idx="434">
                  <c:v>0.949735706240043</c:v>
                </c:pt>
                <c:pt idx="435">
                  <c:v>0.95007818221279772</c:v>
                </c:pt>
                <c:pt idx="436">
                  <c:v>0.95042065818542953</c:v>
                </c:pt>
                <c:pt idx="437">
                  <c:v>0.95076313415794278</c:v>
                </c:pt>
                <c:pt idx="438">
                  <c:v>0.95110561013034189</c:v>
                </c:pt>
                <c:pt idx="439">
                  <c:v>0.95144808610263032</c:v>
                </c:pt>
                <c:pt idx="440">
                  <c:v>0.95179056207481239</c:v>
                </c:pt>
                <c:pt idx="441">
                  <c:v>0.95213299542387164</c:v>
                </c:pt>
                <c:pt idx="442">
                  <c:v>0.95247547139585198</c:v>
                </c:pt>
                <c:pt idx="443">
                  <c:v>0.95281794736773728</c:v>
                </c:pt>
                <c:pt idx="444">
                  <c:v>0.95316042333953033</c:v>
                </c:pt>
                <c:pt idx="445">
                  <c:v>0.95350289931123466</c:v>
                </c:pt>
                <c:pt idx="446">
                  <c:v>0.9538453752828534</c:v>
                </c:pt>
                <c:pt idx="447">
                  <c:v>0.95418785125438932</c:v>
                </c:pt>
                <c:pt idx="448">
                  <c:v>0.95453032722584541</c:v>
                </c:pt>
                <c:pt idx="449">
                  <c:v>0.95487276057420445</c:v>
                </c:pt>
                <c:pt idx="450">
                  <c:v>0.95521523654550933</c:v>
                </c:pt>
                <c:pt idx="451">
                  <c:v>0.95555771251674293</c:v>
                </c:pt>
                <c:pt idx="452">
                  <c:v>0.95590018848790759</c:v>
                </c:pt>
                <c:pt idx="453">
                  <c:v>0.95624266445900563</c:v>
                </c:pt>
                <c:pt idx="454">
                  <c:v>0.95658514043003917</c:v>
                </c:pt>
                <c:pt idx="455">
                  <c:v>0.95692761640101076</c:v>
                </c:pt>
                <c:pt idx="456">
                  <c:v>0.95727009237192262</c:v>
                </c:pt>
                <c:pt idx="457">
                  <c:v>0.95761252571975619</c:v>
                </c:pt>
                <c:pt idx="458">
                  <c:v>0.95795500169055492</c:v>
                </c:pt>
                <c:pt idx="459">
                  <c:v>0.95829747766129958</c:v>
                </c:pt>
                <c:pt idx="460">
                  <c:v>0.9586399536319925</c:v>
                </c:pt>
                <c:pt idx="461">
                  <c:v>0.95898242960263513</c:v>
                </c:pt>
                <c:pt idx="462">
                  <c:v>0.95932490557322969</c:v>
                </c:pt>
                <c:pt idx="463">
                  <c:v>0.95966738154377773</c:v>
                </c:pt>
                <c:pt idx="464">
                  <c:v>0.9600098575142807</c:v>
                </c:pt>
                <c:pt idx="465">
                  <c:v>0.96035229086172014</c:v>
                </c:pt>
                <c:pt idx="466">
                  <c:v>0.96069476683213795</c:v>
                </c:pt>
                <c:pt idx="467">
                  <c:v>0.96103724280251523</c:v>
                </c:pt>
                <c:pt idx="468">
                  <c:v>0.96137971877285366</c:v>
                </c:pt>
                <c:pt idx="469">
                  <c:v>0.96172219474315412</c:v>
                </c:pt>
                <c:pt idx="470">
                  <c:v>0.96206467071341861</c:v>
                </c:pt>
                <c:pt idx="471">
                  <c:v>0.96240714668364791</c:v>
                </c:pt>
                <c:pt idx="472">
                  <c:v>0.96274962265384323</c:v>
                </c:pt>
                <c:pt idx="473">
                  <c:v>0.96309205600098546</c:v>
                </c:pt>
                <c:pt idx="474">
                  <c:v>0.9634345319711165</c:v>
                </c:pt>
                <c:pt idx="475">
                  <c:v>0.96377700794121712</c:v>
                </c:pt>
                <c:pt idx="476">
                  <c:v>0.96411948391128865</c:v>
                </c:pt>
                <c:pt idx="477">
                  <c:v>0.96446195988133121</c:v>
                </c:pt>
                <c:pt idx="478">
                  <c:v>0.96480443585134679</c:v>
                </c:pt>
                <c:pt idx="479">
                  <c:v>0.9651469118213355</c:v>
                </c:pt>
                <c:pt idx="480">
                  <c:v>0.96548934516827856</c:v>
                </c:pt>
                <c:pt idx="481">
                  <c:v>0.96583182113821708</c:v>
                </c:pt>
                <c:pt idx="482">
                  <c:v>0.96617429710813163</c:v>
                </c:pt>
                <c:pt idx="483">
                  <c:v>0.96651677307802353</c:v>
                </c:pt>
                <c:pt idx="484">
                  <c:v>0.96685924904789289</c:v>
                </c:pt>
                <c:pt idx="485">
                  <c:v>0.9672017250177406</c:v>
                </c:pt>
                <c:pt idx="486">
                  <c:v>0.96754420098756777</c:v>
                </c:pt>
                <c:pt idx="487">
                  <c:v>0.96788667695737474</c:v>
                </c:pt>
                <c:pt idx="488">
                  <c:v>0.96822911030414194</c:v>
                </c:pt>
                <c:pt idx="489">
                  <c:v>0.96857158627391071</c:v>
                </c:pt>
                <c:pt idx="490">
                  <c:v>0.96891406224366139</c:v>
                </c:pt>
                <c:pt idx="491">
                  <c:v>0.96925653821339475</c:v>
                </c:pt>
                <c:pt idx="492">
                  <c:v>0.96959901418311079</c:v>
                </c:pt>
                <c:pt idx="493">
                  <c:v>0.96994149015281073</c:v>
                </c:pt>
                <c:pt idx="494">
                  <c:v>0.97028396612249457</c:v>
                </c:pt>
                <c:pt idx="495">
                  <c:v>0.97062644209216353</c:v>
                </c:pt>
                <c:pt idx="496">
                  <c:v>0.97096887543879684</c:v>
                </c:pt>
                <c:pt idx="497">
                  <c:v>0.97131135140843661</c:v>
                </c:pt>
                <c:pt idx="498">
                  <c:v>0.97165382737806205</c:v>
                </c:pt>
                <c:pt idx="499">
                  <c:v>0.97199630334767462</c:v>
                </c:pt>
                <c:pt idx="500">
                  <c:v>0.97233877931727408</c:v>
                </c:pt>
                <c:pt idx="501">
                  <c:v>0.97268125528686111</c:v>
                </c:pt>
                <c:pt idx="502">
                  <c:v>0.97302373125643593</c:v>
                </c:pt>
                <c:pt idx="503">
                  <c:v>0.97336620722599898</c:v>
                </c:pt>
                <c:pt idx="504">
                  <c:v>0.97370864057252982</c:v>
                </c:pt>
                <c:pt idx="505">
                  <c:v>0.97405111654207077</c:v>
                </c:pt>
                <c:pt idx="506">
                  <c:v>0.97439359251160063</c:v>
                </c:pt>
                <c:pt idx="507">
                  <c:v>0.9747360684811206</c:v>
                </c:pt>
                <c:pt idx="508">
                  <c:v>0.97507854445063036</c:v>
                </c:pt>
                <c:pt idx="509">
                  <c:v>0.97542102042013035</c:v>
                </c:pt>
                <c:pt idx="510">
                  <c:v>0.97576349638962112</c:v>
                </c:pt>
                <c:pt idx="511">
                  <c:v>0.97610597235910268</c:v>
                </c:pt>
                <c:pt idx="512">
                  <c:v>0.97644840570555524</c:v>
                </c:pt>
                <c:pt idx="513">
                  <c:v>0.97679088167501971</c:v>
                </c:pt>
                <c:pt idx="514">
                  <c:v>0.97713335764447595</c:v>
                </c:pt>
                <c:pt idx="515">
                  <c:v>0.97747583361392387</c:v>
                </c:pt>
                <c:pt idx="516">
                  <c:v>0.97781830958336413</c:v>
                </c:pt>
                <c:pt idx="517">
                  <c:v>0.97816078555279706</c:v>
                </c:pt>
                <c:pt idx="518">
                  <c:v>0.97850326152222267</c:v>
                </c:pt>
                <c:pt idx="519">
                  <c:v>0.97884569486862072</c:v>
                </c:pt>
                <c:pt idx="520">
                  <c:v>0.97918817083803211</c:v>
                </c:pt>
                <c:pt idx="521">
                  <c:v>0.97953064680743718</c:v>
                </c:pt>
                <c:pt idx="522">
                  <c:v>0.97987312277683558</c:v>
                </c:pt>
                <c:pt idx="523">
                  <c:v>0.98021559874622799</c:v>
                </c:pt>
                <c:pt idx="524">
                  <c:v>0.98055807471561396</c:v>
                </c:pt>
                <c:pt idx="525">
                  <c:v>0.98090055068499427</c:v>
                </c:pt>
                <c:pt idx="526">
                  <c:v>0.98124302665436824</c:v>
                </c:pt>
                <c:pt idx="527">
                  <c:v>0.981585460000717</c:v>
                </c:pt>
                <c:pt idx="528">
                  <c:v>0.9819279359700801</c:v>
                </c:pt>
                <c:pt idx="529">
                  <c:v>0.98227041193943831</c:v>
                </c:pt>
                <c:pt idx="530">
                  <c:v>0.9826128879087912</c:v>
                </c:pt>
                <c:pt idx="531">
                  <c:v>0.9829553638781392</c:v>
                </c:pt>
                <c:pt idx="532">
                  <c:v>0.98329783984748209</c:v>
                </c:pt>
                <c:pt idx="533">
                  <c:v>0.98364031581682054</c:v>
                </c:pt>
                <c:pt idx="534">
                  <c:v>0.98398279178615422</c:v>
                </c:pt>
                <c:pt idx="535">
                  <c:v>0.98432522513246323</c:v>
                </c:pt>
                <c:pt idx="536">
                  <c:v>0.98466770110178803</c:v>
                </c:pt>
                <c:pt idx="537">
                  <c:v>0.98501017707110861</c:v>
                </c:pt>
                <c:pt idx="538">
                  <c:v>0.9853526530404253</c:v>
                </c:pt>
                <c:pt idx="539">
                  <c:v>0.98569512900973766</c:v>
                </c:pt>
                <c:pt idx="540">
                  <c:v>0.98603760497904624</c:v>
                </c:pt>
                <c:pt idx="541">
                  <c:v>0.98638008094835061</c:v>
                </c:pt>
                <c:pt idx="542">
                  <c:v>0.98672255691765165</c:v>
                </c:pt>
                <c:pt idx="543">
                  <c:v>0.98706499026392869</c:v>
                </c:pt>
                <c:pt idx="544">
                  <c:v>0.98740746623322229</c:v>
                </c:pt>
                <c:pt idx="545">
                  <c:v>0.98774994220251233</c:v>
                </c:pt>
                <c:pt idx="546">
                  <c:v>0.98809241817179938</c:v>
                </c:pt>
                <c:pt idx="547">
                  <c:v>0.98843489414108276</c:v>
                </c:pt>
                <c:pt idx="548">
                  <c:v>0.98877737011036304</c:v>
                </c:pt>
                <c:pt idx="549">
                  <c:v>0.98911984607963999</c:v>
                </c:pt>
                <c:pt idx="550">
                  <c:v>0.98946232204891404</c:v>
                </c:pt>
                <c:pt idx="551">
                  <c:v>0.98980475539516433</c:v>
                </c:pt>
                <c:pt idx="552">
                  <c:v>0.99014723136443228</c:v>
                </c:pt>
                <c:pt idx="553">
                  <c:v>0.99048970733369723</c:v>
                </c:pt>
                <c:pt idx="554">
                  <c:v>0.99083218330295941</c:v>
                </c:pt>
                <c:pt idx="555">
                  <c:v>0.99117465927221882</c:v>
                </c:pt>
                <c:pt idx="556">
                  <c:v>0.99151713524147533</c:v>
                </c:pt>
                <c:pt idx="557">
                  <c:v>0.99185961121072941</c:v>
                </c:pt>
                <c:pt idx="558">
                  <c:v>0.99220208717998071</c:v>
                </c:pt>
                <c:pt idx="559">
                  <c:v>0.99254452052620901</c:v>
                </c:pt>
                <c:pt idx="560">
                  <c:v>0.99288699649545498</c:v>
                </c:pt>
                <c:pt idx="561">
                  <c:v>0.99322947246469895</c:v>
                </c:pt>
                <c:pt idx="562">
                  <c:v>0.99357194843394014</c:v>
                </c:pt>
                <c:pt idx="563">
                  <c:v>0.99391442440317923</c:v>
                </c:pt>
                <c:pt idx="564">
                  <c:v>0.99425690037241576</c:v>
                </c:pt>
                <c:pt idx="565">
                  <c:v>0.99459937634164985</c:v>
                </c:pt>
                <c:pt idx="566">
                  <c:v>0.99494180968786128</c:v>
                </c:pt>
                <c:pt idx="567">
                  <c:v>0.99528428565709104</c:v>
                </c:pt>
                <c:pt idx="568">
                  <c:v>0.99562676162631858</c:v>
                </c:pt>
                <c:pt idx="569">
                  <c:v>0.9959692375955439</c:v>
                </c:pt>
                <c:pt idx="570">
                  <c:v>0.99631171356476689</c:v>
                </c:pt>
                <c:pt idx="571">
                  <c:v>0.99665418953398821</c:v>
                </c:pt>
                <c:pt idx="572">
                  <c:v>0.99699666550320742</c:v>
                </c:pt>
                <c:pt idx="573">
                  <c:v>0.99733914147242453</c:v>
                </c:pt>
                <c:pt idx="574">
                  <c:v>0.99768157481861885</c:v>
                </c:pt>
                <c:pt idx="575">
                  <c:v>0.99802405078783196</c:v>
                </c:pt>
                <c:pt idx="576">
                  <c:v>0.99836652675704318</c:v>
                </c:pt>
                <c:pt idx="577">
                  <c:v>0.99870900272625218</c:v>
                </c:pt>
                <c:pt idx="578">
                  <c:v>0.99905147869545952</c:v>
                </c:pt>
                <c:pt idx="579">
                  <c:v>0.99939395466466496</c:v>
                </c:pt>
                <c:pt idx="580">
                  <c:v>0.9997364306338683</c:v>
                </c:pt>
                <c:pt idx="581">
                  <c:v>1.0000789066030704</c:v>
                </c:pt>
                <c:pt idx="582">
                  <c:v>1.0004213399492499</c:v>
                </c:pt>
                <c:pt idx="583">
                  <c:v>1.000763815918448</c:v>
                </c:pt>
                <c:pt idx="584">
                  <c:v>1.0011062918876443</c:v>
                </c:pt>
                <c:pt idx="585">
                  <c:v>1.0014487678568387</c:v>
                </c:pt>
                <c:pt idx="586">
                  <c:v>1.0017912438260315</c:v>
                </c:pt>
                <c:pt idx="587">
                  <c:v>1.0021337197952225</c:v>
                </c:pt>
                <c:pt idx="588">
                  <c:v>1.0024761957644122</c:v>
                </c:pt>
                <c:pt idx="589">
                  <c:v>1.0028186717336001</c:v>
                </c:pt>
                <c:pt idx="590">
                  <c:v>1.0031611050797657</c:v>
                </c:pt>
                <c:pt idx="591">
                  <c:v>1.0035035810489501</c:v>
                </c:pt>
                <c:pt idx="592">
                  <c:v>1.0038460570181333</c:v>
                </c:pt>
                <c:pt idx="593">
                  <c:v>1.0041885329873144</c:v>
                </c:pt>
                <c:pt idx="594">
                  <c:v>1.0045310089564943</c:v>
                </c:pt>
                <c:pt idx="595">
                  <c:v>1.0048734849256722</c:v>
                </c:pt>
                <c:pt idx="596">
                  <c:v>1.0052159608948485</c:v>
                </c:pt>
                <c:pt idx="597">
                  <c:v>1.0055584368640236</c:v>
                </c:pt>
                <c:pt idx="598">
                  <c:v>1.0059008702101766</c:v>
                </c:pt>
                <c:pt idx="599">
                  <c:v>1.0062433461793483</c:v>
                </c:pt>
                <c:pt idx="600">
                  <c:v>1.0065858221485187</c:v>
                </c:pt>
                <c:pt idx="601">
                  <c:v>1.0069282981176875</c:v>
                </c:pt>
                <c:pt idx="602">
                  <c:v>1.0072707740868547</c:v>
                </c:pt>
                <c:pt idx="603">
                  <c:v>1.0076132500560206</c:v>
                </c:pt>
                <c:pt idx="604">
                  <c:v>1.007955726025185</c:v>
                </c:pt>
                <c:pt idx="605">
                  <c:v>1.0082981593713276</c:v>
                </c:pt>
                <c:pt idx="606">
                  <c:v>1.0086406353404889</c:v>
                </c:pt>
                <c:pt idx="607">
                  <c:v>1.008983111309649</c:v>
                </c:pt>
                <c:pt idx="608">
                  <c:v>1.0093255872788072</c:v>
                </c:pt>
                <c:pt idx="609">
                  <c:v>1.0096680632479642</c:v>
                </c:pt>
                <c:pt idx="610">
                  <c:v>1.0100105392171201</c:v>
                </c:pt>
                <c:pt idx="611">
                  <c:v>1.0103530151862741</c:v>
                </c:pt>
                <c:pt idx="612">
                  <c:v>1.0106954911554269</c:v>
                </c:pt>
                <c:pt idx="613">
                  <c:v>1.0110379245015577</c:v>
                </c:pt>
                <c:pt idx="614">
                  <c:v>1.0113804004707079</c:v>
                </c:pt>
                <c:pt idx="615">
                  <c:v>1.0117228764398563</c:v>
                </c:pt>
                <c:pt idx="616">
                  <c:v>1.0120653524090037</c:v>
                </c:pt>
                <c:pt idx="617">
                  <c:v>1.0124078283781492</c:v>
                </c:pt>
                <c:pt idx="618">
                  <c:v>1.0127503043472936</c:v>
                </c:pt>
                <c:pt idx="619">
                  <c:v>1.0130927803164369</c:v>
                </c:pt>
                <c:pt idx="620">
                  <c:v>1.0134352562855784</c:v>
                </c:pt>
                <c:pt idx="621">
                  <c:v>1.0137776896316983</c:v>
                </c:pt>
                <c:pt idx="622">
                  <c:v>1.0141201656008372</c:v>
                </c:pt>
                <c:pt idx="623">
                  <c:v>1.0144626415699751</c:v>
                </c:pt>
                <c:pt idx="624">
                  <c:v>1.0148051175391111</c:v>
                </c:pt>
                <c:pt idx="625">
                  <c:v>1.0151475935082461</c:v>
                </c:pt>
                <c:pt idx="626">
                  <c:v>1.0154900694773796</c:v>
                </c:pt>
                <c:pt idx="627">
                  <c:v>1.0158325454465116</c:v>
                </c:pt>
                <c:pt idx="628">
                  <c:v>1.0161750214156426</c:v>
                </c:pt>
                <c:pt idx="629">
                  <c:v>1.0165174547617519</c:v>
                </c:pt>
                <c:pt idx="630">
                  <c:v>1.0168599307308801</c:v>
                </c:pt>
                <c:pt idx="631">
                  <c:v>1.0172024067000069</c:v>
                </c:pt>
                <c:pt idx="632">
                  <c:v>1.0175448826691325</c:v>
                </c:pt>
                <c:pt idx="633">
                  <c:v>1.0178873586382569</c:v>
                </c:pt>
                <c:pt idx="634">
                  <c:v>1.0182298346073799</c:v>
                </c:pt>
                <c:pt idx="635">
                  <c:v>1.0185723105765017</c:v>
                </c:pt>
                <c:pt idx="636">
                  <c:v>1.0189147865456218</c:v>
                </c:pt>
                <c:pt idx="637">
                  <c:v>1.0192572198917207</c:v>
                </c:pt>
                <c:pt idx="638">
                  <c:v>1.0195996958608382</c:v>
                </c:pt>
                <c:pt idx="639">
                  <c:v>1.0199421718299548</c:v>
                </c:pt>
                <c:pt idx="640">
                  <c:v>1.0202846477990701</c:v>
                </c:pt>
                <c:pt idx="641">
                  <c:v>1.0206271237681839</c:v>
                </c:pt>
                <c:pt idx="642">
                  <c:v>1.0209695997372967</c:v>
                </c:pt>
                <c:pt idx="643">
                  <c:v>1.021312075706408</c:v>
                </c:pt>
                <c:pt idx="644">
                  <c:v>1.021654551675518</c:v>
                </c:pt>
                <c:pt idx="645">
                  <c:v>1.0219969850216062</c:v>
                </c:pt>
                <c:pt idx="646">
                  <c:v>1.0223394609907137</c:v>
                </c:pt>
                <c:pt idx="647">
                  <c:v>1.0226819369598199</c:v>
                </c:pt>
                <c:pt idx="648">
                  <c:v>1.023024412928925</c:v>
                </c:pt>
                <c:pt idx="649">
                  <c:v>1.0233668888980285</c:v>
                </c:pt>
                <c:pt idx="650">
                  <c:v>1.0237093648671309</c:v>
                </c:pt>
                <c:pt idx="651">
                  <c:v>1.024051840836232</c:v>
                </c:pt>
                <c:pt idx="652">
                  <c:v>1.0243942741823115</c:v>
                </c:pt>
                <c:pt idx="653">
                  <c:v>1.0247367501514102</c:v>
                </c:pt>
                <c:pt idx="654">
                  <c:v>1.0250792261205075</c:v>
                </c:pt>
                <c:pt idx="655">
                  <c:v>1.0254217020896035</c:v>
                </c:pt>
                <c:pt idx="656">
                  <c:v>1.0257641780586984</c:v>
                </c:pt>
                <c:pt idx="657">
                  <c:v>1.0261066540277919</c:v>
                </c:pt>
                <c:pt idx="658">
                  <c:v>1.0264491299968841</c:v>
                </c:pt>
                <c:pt idx="659">
                  <c:v>1.026791605965975</c:v>
                </c:pt>
                <c:pt idx="660">
                  <c:v>1.0271340393120445</c:v>
                </c:pt>
                <c:pt idx="661">
                  <c:v>1.0274765152811332</c:v>
                </c:pt>
                <c:pt idx="662">
                  <c:v>1.0278189912502202</c:v>
                </c:pt>
                <c:pt idx="663">
                  <c:v>1.0281614672193062</c:v>
                </c:pt>
                <c:pt idx="664">
                  <c:v>1.0285039431883911</c:v>
                </c:pt>
                <c:pt idx="665">
                  <c:v>1.0288464191574744</c:v>
                </c:pt>
                <c:pt idx="666">
                  <c:v>1.0291888951265569</c:v>
                </c:pt>
                <c:pt idx="667">
                  <c:v>1.0295313710956377</c:v>
                </c:pt>
                <c:pt idx="668">
                  <c:v>1.0298738044416971</c:v>
                </c:pt>
                <c:pt idx="669">
                  <c:v>1.0302162804107757</c:v>
                </c:pt>
                <c:pt idx="670">
                  <c:v>1.0305587563798531</c:v>
                </c:pt>
                <c:pt idx="671">
                  <c:v>1.0309012323489291</c:v>
                </c:pt>
                <c:pt idx="672">
                  <c:v>1.0312437083180037</c:v>
                </c:pt>
                <c:pt idx="673">
                  <c:v>1.0315861842870773</c:v>
                </c:pt>
                <c:pt idx="674">
                  <c:v>1.0319286602561497</c:v>
                </c:pt>
                <c:pt idx="675">
                  <c:v>1.0322711362252208</c:v>
                </c:pt>
                <c:pt idx="676">
                  <c:v>1.0326135695712702</c:v>
                </c:pt>
                <c:pt idx="677">
                  <c:v>1.0329560455403386</c:v>
                </c:pt>
                <c:pt idx="678">
                  <c:v>1.0332985215094059</c:v>
                </c:pt>
                <c:pt idx="679">
                  <c:v>1.0336409974784724</c:v>
                </c:pt>
                <c:pt idx="680">
                  <c:v>1.033983473447537</c:v>
                </c:pt>
                <c:pt idx="681">
                  <c:v>1.0343259494166006</c:v>
                </c:pt>
                <c:pt idx="682">
                  <c:v>1.0346684253856628</c:v>
                </c:pt>
                <c:pt idx="683">
                  <c:v>1.035010901354724</c:v>
                </c:pt>
                <c:pt idx="684">
                  <c:v>1.0353533347007637</c:v>
                </c:pt>
                <c:pt idx="685">
                  <c:v>1.0356958106698224</c:v>
                </c:pt>
                <c:pt idx="686">
                  <c:v>1.0360382866388798</c:v>
                </c:pt>
                <c:pt idx="687">
                  <c:v>1.036380762607936</c:v>
                </c:pt>
                <c:pt idx="688">
                  <c:v>1.0367232385769909</c:v>
                </c:pt>
                <c:pt idx="689">
                  <c:v>1.0370657145460447</c:v>
                </c:pt>
                <c:pt idx="690">
                  <c:v>1.0374081905150974</c:v>
                </c:pt>
                <c:pt idx="691">
                  <c:v>1.0377506238611283</c:v>
                </c:pt>
                <c:pt idx="692">
                  <c:v>1.0380930998301781</c:v>
                </c:pt>
                <c:pt idx="693">
                  <c:v>1.038435575799227</c:v>
                </c:pt>
                <c:pt idx="694">
                  <c:v>1.0387780517682745</c:v>
                </c:pt>
                <c:pt idx="695">
                  <c:v>1.0391205277373208</c:v>
                </c:pt>
                <c:pt idx="696">
                  <c:v>1.0394630037063664</c:v>
                </c:pt>
                <c:pt idx="697">
                  <c:v>1.0398054796754099</c:v>
                </c:pt>
                <c:pt idx="698">
                  <c:v>1.0401479556444524</c:v>
                </c:pt>
                <c:pt idx="699">
                  <c:v>1.0404903889904735</c:v>
                </c:pt>
                <c:pt idx="700">
                  <c:v>1.0408328649595138</c:v>
                </c:pt>
                <c:pt idx="701">
                  <c:v>1.0411753409285527</c:v>
                </c:pt>
                <c:pt idx="702">
                  <c:v>1.0415178168975903</c:v>
                </c:pt>
                <c:pt idx="703">
                  <c:v>1.0418602928666267</c:v>
                </c:pt>
                <c:pt idx="704">
                  <c:v>1.0422027688356623</c:v>
                </c:pt>
                <c:pt idx="705">
                  <c:v>1.0425452448046963</c:v>
                </c:pt>
                <c:pt idx="706">
                  <c:v>1.0428877207737293</c:v>
                </c:pt>
                <c:pt idx="707">
                  <c:v>1.0432301541197404</c:v>
                </c:pt>
                <c:pt idx="708">
                  <c:v>1.0435726300887707</c:v>
                </c:pt>
                <c:pt idx="709">
                  <c:v>1.0439151060577998</c:v>
                </c:pt>
                <c:pt idx="710">
                  <c:v>1.0442575820268276</c:v>
                </c:pt>
                <c:pt idx="711">
                  <c:v>1.0446000579958543</c:v>
                </c:pt>
                <c:pt idx="712">
                  <c:v>1.0449425339648799</c:v>
                </c:pt>
                <c:pt idx="713">
                  <c:v>1.0452850099339042</c:v>
                </c:pt>
                <c:pt idx="714">
                  <c:v>1.0456274859029271</c:v>
                </c:pt>
                <c:pt idx="715">
                  <c:v>1.0459699192489285</c:v>
                </c:pt>
                <c:pt idx="716">
                  <c:v>1.0463123952179489</c:v>
                </c:pt>
                <c:pt idx="717">
                  <c:v>1.0466548711869685</c:v>
                </c:pt>
                <c:pt idx="718">
                  <c:v>1.0469973471559864</c:v>
                </c:pt>
                <c:pt idx="719">
                  <c:v>1.0473398231250035</c:v>
                </c:pt>
                <c:pt idx="720">
                  <c:v>1.0476822990940189</c:v>
                </c:pt>
                <c:pt idx="721">
                  <c:v>1.0480247750630332</c:v>
                </c:pt>
                <c:pt idx="722">
                  <c:v>1.0483672510320465</c:v>
                </c:pt>
                <c:pt idx="723">
                  <c:v>1.0487096843780381</c:v>
                </c:pt>
                <c:pt idx="724">
                  <c:v>1.0490521603470488</c:v>
                </c:pt>
                <c:pt idx="725">
                  <c:v>1.0493946363160582</c:v>
                </c:pt>
                <c:pt idx="726">
                  <c:v>1.0497371122850667</c:v>
                </c:pt>
                <c:pt idx="727">
                  <c:v>1.0500795882540737</c:v>
                </c:pt>
                <c:pt idx="728">
                  <c:v>1.0504220642230795</c:v>
                </c:pt>
                <c:pt idx="729">
                  <c:v>1.050764540192084</c:v>
                </c:pt>
                <c:pt idx="730">
                  <c:v>1.0511070161610876</c:v>
                </c:pt>
                <c:pt idx="731">
                  <c:v>1.0514494495070692</c:v>
                </c:pt>
                <c:pt idx="732">
                  <c:v>1.0517919254760701</c:v>
                </c:pt>
                <c:pt idx="733">
                  <c:v>1.05213440144507</c:v>
                </c:pt>
                <c:pt idx="734">
                  <c:v>1.0524768774140685</c:v>
                </c:pt>
                <c:pt idx="735">
                  <c:v>1.0528193533830659</c:v>
                </c:pt>
                <c:pt idx="736">
                  <c:v>1.0531618293520617</c:v>
                </c:pt>
                <c:pt idx="737">
                  <c:v>1.0535043053210567</c:v>
                </c:pt>
                <c:pt idx="738">
                  <c:v>1.0538467386670298</c:v>
                </c:pt>
                <c:pt idx="739">
                  <c:v>1.0541892146360223</c:v>
                </c:pt>
                <c:pt idx="740">
                  <c:v>1.0545316906050131</c:v>
                </c:pt>
                <c:pt idx="741">
                  <c:v>1.0548741665740031</c:v>
                </c:pt>
                <c:pt idx="742">
                  <c:v>1.0552166425429921</c:v>
                </c:pt>
                <c:pt idx="743">
                  <c:v>1.0555591185119793</c:v>
                </c:pt>
                <c:pt idx="744">
                  <c:v>1.0559015944809655</c:v>
                </c:pt>
                <c:pt idx="745">
                  <c:v>1.0562440704499507</c:v>
                </c:pt>
                <c:pt idx="746">
                  <c:v>1.0565865037959141</c:v>
                </c:pt>
                <c:pt idx="747">
                  <c:v>1.0569289797648969</c:v>
                </c:pt>
                <c:pt idx="748">
                  <c:v>1.057271455733878</c:v>
                </c:pt>
                <c:pt idx="749">
                  <c:v>1.0576139317028581</c:v>
                </c:pt>
                <c:pt idx="750">
                  <c:v>1.0579564076718373</c:v>
                </c:pt>
                <c:pt idx="751">
                  <c:v>1.0582988836408149</c:v>
                </c:pt>
                <c:pt idx="752">
                  <c:v>1.0586413596097912</c:v>
                </c:pt>
                <c:pt idx="753">
                  <c:v>1.0589838355787666</c:v>
                </c:pt>
                <c:pt idx="754">
                  <c:v>1.05932626892472</c:v>
                </c:pt>
                <c:pt idx="755">
                  <c:v>1.0596687448936928</c:v>
                </c:pt>
                <c:pt idx="756">
                  <c:v>1.0600112208626646</c:v>
                </c:pt>
                <c:pt idx="757">
                  <c:v>1.0603536968316347</c:v>
                </c:pt>
                <c:pt idx="758">
                  <c:v>1.0606961728006041</c:v>
                </c:pt>
                <c:pt idx="759">
                  <c:v>1.061038648769572</c:v>
                </c:pt>
                <c:pt idx="760">
                  <c:v>1.0613811247385385</c:v>
                </c:pt>
                <c:pt idx="761">
                  <c:v>1.0617236007075039</c:v>
                </c:pt>
                <c:pt idx="762">
                  <c:v>1.0620660340534478</c:v>
                </c:pt>
                <c:pt idx="763">
                  <c:v>1.062408510022411</c:v>
                </c:pt>
                <c:pt idx="764">
                  <c:v>1.0627509859913731</c:v>
                </c:pt>
                <c:pt idx="765">
                  <c:v>1.0630934619603332</c:v>
                </c:pt>
                <c:pt idx="766">
                  <c:v>1.0634359379292926</c:v>
                </c:pt>
                <c:pt idx="767">
                  <c:v>1.0637784138982507</c:v>
                </c:pt>
                <c:pt idx="768">
                  <c:v>1.0641208898672077</c:v>
                </c:pt>
                <c:pt idx="769">
                  <c:v>1.0644633658361633</c:v>
                </c:pt>
                <c:pt idx="770">
                  <c:v>1.0648057991820974</c:v>
                </c:pt>
                <c:pt idx="771">
                  <c:v>1.0651482751510506</c:v>
                </c:pt>
                <c:pt idx="772">
                  <c:v>1.0654907511200027</c:v>
                </c:pt>
                <c:pt idx="773">
                  <c:v>1.0658332270889534</c:v>
                </c:pt>
                <c:pt idx="774">
                  <c:v>1.0661757030579033</c:v>
                </c:pt>
                <c:pt idx="775">
                  <c:v>1.0665181790268512</c:v>
                </c:pt>
                <c:pt idx="776">
                  <c:v>1.0668606549957986</c:v>
                </c:pt>
                <c:pt idx="777">
                  <c:v>1.0672030883417241</c:v>
                </c:pt>
                <c:pt idx="778">
                  <c:v>1.0675455643106686</c:v>
                </c:pt>
                <c:pt idx="779">
                  <c:v>1.067888040279612</c:v>
                </c:pt>
                <c:pt idx="780">
                  <c:v>1.0682305162485541</c:v>
                </c:pt>
                <c:pt idx="781">
                  <c:v>1.0685729922174951</c:v>
                </c:pt>
                <c:pt idx="782">
                  <c:v>1.068915468186435</c:v>
                </c:pt>
                <c:pt idx="783">
                  <c:v>1.0692579441553738</c:v>
                </c:pt>
                <c:pt idx="784">
                  <c:v>1.069600420124311</c:v>
                </c:pt>
                <c:pt idx="785">
                  <c:v>1.0699428534702269</c:v>
                </c:pt>
                <c:pt idx="786">
                  <c:v>1.0702853294391619</c:v>
                </c:pt>
                <c:pt idx="787">
                  <c:v>1.0706278054080955</c:v>
                </c:pt>
                <c:pt idx="788">
                  <c:v>1.0709702813770279</c:v>
                </c:pt>
                <c:pt idx="789">
                  <c:v>1.0713127573459593</c:v>
                </c:pt>
                <c:pt idx="790">
                  <c:v>1.071655233314889</c:v>
                </c:pt>
                <c:pt idx="791">
                  <c:v>1.071997709283818</c:v>
                </c:pt>
                <c:pt idx="792">
                  <c:v>1.0723401852527454</c:v>
                </c:pt>
                <c:pt idx="793">
                  <c:v>1.0726826185986515</c:v>
                </c:pt>
                <c:pt idx="794">
                  <c:v>1.0730250945675768</c:v>
                </c:pt>
                <c:pt idx="795">
                  <c:v>1.0733675705365004</c:v>
                </c:pt>
                <c:pt idx="796">
                  <c:v>1.0737100465054232</c:v>
                </c:pt>
                <c:pt idx="797">
                  <c:v>1.0740525224743447</c:v>
                </c:pt>
                <c:pt idx="798">
                  <c:v>1.0743949984432646</c:v>
                </c:pt>
                <c:pt idx="799">
                  <c:v>1.0747374744121838</c:v>
                </c:pt>
                <c:pt idx="800">
                  <c:v>1.0750799503811015</c:v>
                </c:pt>
                <c:pt idx="801">
                  <c:v>1.0754223837269978</c:v>
                </c:pt>
                <c:pt idx="802">
                  <c:v>1.0757648596959131</c:v>
                </c:pt>
                <c:pt idx="803">
                  <c:v>1.0761073356648272</c:v>
                </c:pt>
                <c:pt idx="804">
                  <c:v>1.07644981163374</c:v>
                </c:pt>
                <c:pt idx="805">
                  <c:v>1.0767922876026519</c:v>
                </c:pt>
                <c:pt idx="806">
                  <c:v>1.077134763571562</c:v>
                </c:pt>
                <c:pt idx="807">
                  <c:v>1.0774772395404713</c:v>
                </c:pt>
                <c:pt idx="808">
                  <c:v>1.0778197155093792</c:v>
                </c:pt>
                <c:pt idx="809">
                  <c:v>1.078162148855266</c:v>
                </c:pt>
                <c:pt idx="810">
                  <c:v>1.0785046248241712</c:v>
                </c:pt>
                <c:pt idx="811">
                  <c:v>1.0788471007930756</c:v>
                </c:pt>
                <c:pt idx="812">
                  <c:v>1.0791895767619788</c:v>
                </c:pt>
                <c:pt idx="813">
                  <c:v>1.0795320527308807</c:v>
                </c:pt>
                <c:pt idx="814">
                  <c:v>1.0798745286997813</c:v>
                </c:pt>
                <c:pt idx="815">
                  <c:v>1.0802170046686808</c:v>
                </c:pt>
                <c:pt idx="816">
                  <c:v>1.0805594806375793</c:v>
                </c:pt>
                <c:pt idx="817">
                  <c:v>1.0809019139834557</c:v>
                </c:pt>
                <c:pt idx="818">
                  <c:v>1.0812443899523516</c:v>
                </c:pt>
                <c:pt idx="819">
                  <c:v>1.0815868659212462</c:v>
                </c:pt>
                <c:pt idx="820">
                  <c:v>1.0819293418901395</c:v>
                </c:pt>
                <c:pt idx="821">
                  <c:v>1.0822718178590318</c:v>
                </c:pt>
                <c:pt idx="822">
                  <c:v>1.0826142938279226</c:v>
                </c:pt>
                <c:pt idx="823">
                  <c:v>1.0829567697968123</c:v>
                </c:pt>
                <c:pt idx="824">
                  <c:v>1.0832992031426802</c:v>
                </c:pt>
                <c:pt idx="825">
                  <c:v>1.0836416791115673</c:v>
                </c:pt>
                <c:pt idx="826">
                  <c:v>1.0839841550804534</c:v>
                </c:pt>
                <c:pt idx="827">
                  <c:v>1.0843266310493382</c:v>
                </c:pt>
                <c:pt idx="828">
                  <c:v>1.0846691070182219</c:v>
                </c:pt>
                <c:pt idx="829">
                  <c:v>1.0850115829871043</c:v>
                </c:pt>
                <c:pt idx="830">
                  <c:v>1.0853540589559851</c:v>
                </c:pt>
                <c:pt idx="831">
                  <c:v>1.0856965349248651</c:v>
                </c:pt>
                <c:pt idx="832">
                  <c:v>1.0860389682707234</c:v>
                </c:pt>
                <c:pt idx="833">
                  <c:v>1.0863814442396009</c:v>
                </c:pt>
                <c:pt idx="834">
                  <c:v>1.0867239202084771</c:v>
                </c:pt>
                <c:pt idx="835">
                  <c:v>1.0870663961773521</c:v>
                </c:pt>
                <c:pt idx="836">
                  <c:v>1.0874088721462261</c:v>
                </c:pt>
                <c:pt idx="837">
                  <c:v>1.0877513481150987</c:v>
                </c:pt>
                <c:pt idx="838">
                  <c:v>1.0880938240839697</c:v>
                </c:pt>
                <c:pt idx="839">
                  <c:v>1.0884363000528401</c:v>
                </c:pt>
                <c:pt idx="840">
                  <c:v>1.0887787333986885</c:v>
                </c:pt>
                <c:pt idx="841">
                  <c:v>1.0891212093675562</c:v>
                </c:pt>
                <c:pt idx="842">
                  <c:v>1.0894636853364228</c:v>
                </c:pt>
                <c:pt idx="843">
                  <c:v>1.0898061613052881</c:v>
                </c:pt>
                <c:pt idx="844">
                  <c:v>1.0901486372741518</c:v>
                </c:pt>
                <c:pt idx="845">
                  <c:v>1.0904911132430146</c:v>
                </c:pt>
                <c:pt idx="846">
                  <c:v>1.0908335892118763</c:v>
                </c:pt>
                <c:pt idx="847">
                  <c:v>1.0911760651807367</c:v>
                </c:pt>
                <c:pt idx="848">
                  <c:v>1.0915184985265753</c:v>
                </c:pt>
                <c:pt idx="849">
                  <c:v>1.0918609744954335</c:v>
                </c:pt>
                <c:pt idx="850">
                  <c:v>1.0922034504642899</c:v>
                </c:pt>
                <c:pt idx="851">
                  <c:v>1.0925459264331452</c:v>
                </c:pt>
                <c:pt idx="852">
                  <c:v>1.0928884024019998</c:v>
                </c:pt>
                <c:pt idx="853">
                  <c:v>1.0932308783708526</c:v>
                </c:pt>
                <c:pt idx="854">
                  <c:v>1.0935733543397044</c:v>
                </c:pt>
                <c:pt idx="855">
                  <c:v>1.0939158303085548</c:v>
                </c:pt>
                <c:pt idx="856">
                  <c:v>1.0942582636543841</c:v>
                </c:pt>
                <c:pt idx="857">
                  <c:v>1.094600739623232</c:v>
                </c:pt>
                <c:pt idx="858">
                  <c:v>1.0949432155920791</c:v>
                </c:pt>
                <c:pt idx="859">
                  <c:v>1.0952856915609246</c:v>
                </c:pt>
                <c:pt idx="860">
                  <c:v>1.0956281675297692</c:v>
                </c:pt>
                <c:pt idx="861">
                  <c:v>1.0959706434986125</c:v>
                </c:pt>
                <c:pt idx="862">
                  <c:v>1.0963131194674545</c:v>
                </c:pt>
                <c:pt idx="863">
                  <c:v>1.0966555528132749</c:v>
                </c:pt>
                <c:pt idx="864">
                  <c:v>1.0969980287821142</c:v>
                </c:pt>
                <c:pt idx="865">
                  <c:v>1.0973405047509528</c:v>
                </c:pt>
                <c:pt idx="866">
                  <c:v>1.0976829807197899</c:v>
                </c:pt>
                <c:pt idx="867">
                  <c:v>1.0980254566886258</c:v>
                </c:pt>
                <c:pt idx="868">
                  <c:v>1.0983679326574605</c:v>
                </c:pt>
                <c:pt idx="869">
                  <c:v>1.0987104086262938</c:v>
                </c:pt>
                <c:pt idx="870">
                  <c:v>1.099052884595126</c:v>
                </c:pt>
                <c:pt idx="871">
                  <c:v>1.0993953179409368</c:v>
                </c:pt>
                <c:pt idx="872">
                  <c:v>1.0997377939097666</c:v>
                </c:pt>
                <c:pt idx="873">
                  <c:v>1.1000802698785952</c:v>
                </c:pt>
                <c:pt idx="874">
                  <c:v>1.1004227458474225</c:v>
                </c:pt>
                <c:pt idx="875">
                  <c:v>1.1007652218162487</c:v>
                </c:pt>
                <c:pt idx="876">
                  <c:v>1.1011076977850736</c:v>
                </c:pt>
                <c:pt idx="877">
                  <c:v>1.1014501737538971</c:v>
                </c:pt>
                <c:pt idx="878">
                  <c:v>1.1017926497227195</c:v>
                </c:pt>
                <c:pt idx="879">
                  <c:v>1.1021350830685206</c:v>
                </c:pt>
                <c:pt idx="880">
                  <c:v>1.1024775590373406</c:v>
                </c:pt>
                <c:pt idx="881">
                  <c:v>1.1028200350061594</c:v>
                </c:pt>
                <c:pt idx="882">
                  <c:v>1.1031625109749768</c:v>
                </c:pt>
                <c:pt idx="883">
                  <c:v>1.1035049869437932</c:v>
                </c:pt>
                <c:pt idx="884">
                  <c:v>1.1038474629126085</c:v>
                </c:pt>
                <c:pt idx="885">
                  <c:v>1.1041899388814223</c:v>
                </c:pt>
                <c:pt idx="886">
                  <c:v>1.1045324148502351</c:v>
                </c:pt>
                <c:pt idx="887">
                  <c:v>1.104874848196026</c:v>
                </c:pt>
                <c:pt idx="888">
                  <c:v>1.1052173241648362</c:v>
                </c:pt>
                <c:pt idx="889">
                  <c:v>1.1055598001336453</c:v>
                </c:pt>
                <c:pt idx="890">
                  <c:v>1.1059022761024533</c:v>
                </c:pt>
                <c:pt idx="891">
                  <c:v>1.1062447520712599</c:v>
                </c:pt>
                <c:pt idx="892">
                  <c:v>1.106587228040065</c:v>
                </c:pt>
                <c:pt idx="893">
                  <c:v>1.1069297040088693</c:v>
                </c:pt>
                <c:pt idx="894">
                  <c:v>1.1072721799776721</c:v>
                </c:pt>
                <c:pt idx="895">
                  <c:v>1.1076146133234535</c:v>
                </c:pt>
                <c:pt idx="896">
                  <c:v>1.1079570892922539</c:v>
                </c:pt>
                <c:pt idx="897">
                  <c:v>1.1082995652610532</c:v>
                </c:pt>
                <c:pt idx="898">
                  <c:v>1.1086420412298512</c:v>
                </c:pt>
                <c:pt idx="899">
                  <c:v>1.1089845171986479</c:v>
                </c:pt>
                <c:pt idx="900">
                  <c:v>1.1093269931674434</c:v>
                </c:pt>
                <c:pt idx="901">
                  <c:v>1.1096694691362379</c:v>
                </c:pt>
                <c:pt idx="902">
                  <c:v>1.1100119451050312</c:v>
                </c:pt>
                <c:pt idx="903">
                  <c:v>1.1103543784508025</c:v>
                </c:pt>
                <c:pt idx="904">
                  <c:v>1.1106968544195932</c:v>
                </c:pt>
                <c:pt idx="905">
                  <c:v>1.1110393303883825</c:v>
                </c:pt>
                <c:pt idx="906">
                  <c:v>1.1113818063571708</c:v>
                </c:pt>
                <c:pt idx="907">
                  <c:v>1.1117242823259579</c:v>
                </c:pt>
                <c:pt idx="908">
                  <c:v>1.1120667582947437</c:v>
                </c:pt>
                <c:pt idx="909">
                  <c:v>1.1124092342635281</c:v>
                </c:pt>
                <c:pt idx="910">
                  <c:v>1.1127516676092912</c:v>
                </c:pt>
                <c:pt idx="911">
                  <c:v>1.1130941435780737</c:v>
                </c:pt>
                <c:pt idx="912">
                  <c:v>1.1134366195468546</c:v>
                </c:pt>
                <c:pt idx="913">
                  <c:v>1.1137790955156341</c:v>
                </c:pt>
                <c:pt idx="914">
                  <c:v>1.1141215714844126</c:v>
                </c:pt>
                <c:pt idx="915">
                  <c:v>1.1144640474531899</c:v>
                </c:pt>
                <c:pt idx="916">
                  <c:v>1.114806523421966</c:v>
                </c:pt>
                <c:pt idx="917">
                  <c:v>1.1151489993907409</c:v>
                </c:pt>
                <c:pt idx="918">
                  <c:v>1.115491432736494</c:v>
                </c:pt>
                <c:pt idx="919">
                  <c:v>1.1158339087052662</c:v>
                </c:pt>
                <c:pt idx="920">
                  <c:v>1.1161763846740373</c:v>
                </c:pt>
                <c:pt idx="921">
                  <c:v>1.1165188606428071</c:v>
                </c:pt>
                <c:pt idx="922">
                  <c:v>1.116861336611576</c:v>
                </c:pt>
                <c:pt idx="923">
                  <c:v>1.1172038125803434</c:v>
                </c:pt>
                <c:pt idx="924">
                  <c:v>1.1175462885491099</c:v>
                </c:pt>
                <c:pt idx="925">
                  <c:v>1.1178887645178746</c:v>
                </c:pt>
                <c:pt idx="926">
                  <c:v>1.1182311978636181</c:v>
                </c:pt>
                <c:pt idx="927">
                  <c:v>1.1185736738323808</c:v>
                </c:pt>
                <c:pt idx="928">
                  <c:v>1.1189161498011422</c:v>
                </c:pt>
                <c:pt idx="929">
                  <c:v>1.1192586257699022</c:v>
                </c:pt>
                <c:pt idx="930">
                  <c:v>1.1196011017386611</c:v>
                </c:pt>
                <c:pt idx="931">
                  <c:v>1.1199435777074189</c:v>
                </c:pt>
                <c:pt idx="932">
                  <c:v>1.1202860536761752</c:v>
                </c:pt>
                <c:pt idx="933">
                  <c:v>1.1206285296449305</c:v>
                </c:pt>
                <c:pt idx="934">
                  <c:v>1.1209709629906641</c:v>
                </c:pt>
                <c:pt idx="935">
                  <c:v>1.121313438959417</c:v>
                </c:pt>
                <c:pt idx="936">
                  <c:v>1.1216559149281684</c:v>
                </c:pt>
                <c:pt idx="937">
                  <c:v>1.1219983908969191</c:v>
                </c:pt>
                <c:pt idx="938">
                  <c:v>1.122340866865668</c:v>
                </c:pt>
                <c:pt idx="939">
                  <c:v>1.1226833428344161</c:v>
                </c:pt>
                <c:pt idx="940">
                  <c:v>1.1230258188031628</c:v>
                </c:pt>
                <c:pt idx="941">
                  <c:v>1.1233682947719081</c:v>
                </c:pt>
                <c:pt idx="942">
                  <c:v>1.123710728117632</c:v>
                </c:pt>
                <c:pt idx="943">
                  <c:v>1.1240532040863751</c:v>
                </c:pt>
                <c:pt idx="944">
                  <c:v>1.1243956800551169</c:v>
                </c:pt>
                <c:pt idx="945">
                  <c:v>1.1247381560238574</c:v>
                </c:pt>
                <c:pt idx="946">
                  <c:v>1.125080631992597</c:v>
                </c:pt>
                <c:pt idx="947">
                  <c:v>1.125423107961335</c:v>
                </c:pt>
                <c:pt idx="948">
                  <c:v>1.125765583930072</c:v>
                </c:pt>
                <c:pt idx="949">
                  <c:v>1.1261080172757871</c:v>
                </c:pt>
                <c:pt idx="950">
                  <c:v>1.1264504932445218</c:v>
                </c:pt>
                <c:pt idx="951">
                  <c:v>1.126792969213255</c:v>
                </c:pt>
                <c:pt idx="952">
                  <c:v>1.1271354451819871</c:v>
                </c:pt>
                <c:pt idx="953">
                  <c:v>1.127477921150718</c:v>
                </c:pt>
                <c:pt idx="954">
                  <c:v>1.1278203971194474</c:v>
                </c:pt>
                <c:pt idx="955">
                  <c:v>1.1281628730881759</c:v>
                </c:pt>
                <c:pt idx="956">
                  <c:v>1.128505349056903</c:v>
                </c:pt>
                <c:pt idx="957">
                  <c:v>1.1288477824026086</c:v>
                </c:pt>
                <c:pt idx="958">
                  <c:v>1.1291902583713331</c:v>
                </c:pt>
                <c:pt idx="959">
                  <c:v>1.1295327343400567</c:v>
                </c:pt>
                <c:pt idx="960">
                  <c:v>1.129875210308779</c:v>
                </c:pt>
                <c:pt idx="961">
                  <c:v>1.1302176862775</c:v>
                </c:pt>
                <c:pt idx="962">
                  <c:v>1.13056016224622</c:v>
                </c:pt>
                <c:pt idx="963">
                  <c:v>1.1309026382149383</c:v>
                </c:pt>
                <c:pt idx="964">
                  <c:v>1.1312451141836555</c:v>
                </c:pt>
                <c:pt idx="965">
                  <c:v>1.1315875475293513</c:v>
                </c:pt>
                <c:pt idx="966">
                  <c:v>1.1319300234980663</c:v>
                </c:pt>
                <c:pt idx="967">
                  <c:v>1.1322724994667801</c:v>
                </c:pt>
                <c:pt idx="968">
                  <c:v>1.1326149754354924</c:v>
                </c:pt>
                <c:pt idx="969">
                  <c:v>1.132957451404204</c:v>
                </c:pt>
                <c:pt idx="970">
                  <c:v>1.1332999273729139</c:v>
                </c:pt>
                <c:pt idx="971">
                  <c:v>1.1336424033416226</c:v>
                </c:pt>
                <c:pt idx="972">
                  <c:v>1.1339848793103302</c:v>
                </c:pt>
                <c:pt idx="973">
                  <c:v>1.1343273126560163</c:v>
                </c:pt>
                <c:pt idx="974">
                  <c:v>1.1346697886247215</c:v>
                </c:pt>
                <c:pt idx="975">
                  <c:v>1.1350122645934253</c:v>
                </c:pt>
                <c:pt idx="976">
                  <c:v>1.135354740562128</c:v>
                </c:pt>
                <c:pt idx="977">
                  <c:v>1.1356972165308294</c:v>
                </c:pt>
                <c:pt idx="978">
                  <c:v>1.1360396924995297</c:v>
                </c:pt>
                <c:pt idx="979">
                  <c:v>1.1363821684682287</c:v>
                </c:pt>
                <c:pt idx="980">
                  <c:v>1.1367246444369268</c:v>
                </c:pt>
                <c:pt idx="981">
                  <c:v>1.1370670777826026</c:v>
                </c:pt>
                <c:pt idx="982">
                  <c:v>1.137409553751298</c:v>
                </c:pt>
                <c:pt idx="983">
                  <c:v>1.1377520297199923</c:v>
                </c:pt>
                <c:pt idx="984">
                  <c:v>1.1380945056886853</c:v>
                </c:pt>
                <c:pt idx="985">
                  <c:v>1.1384369816573772</c:v>
                </c:pt>
                <c:pt idx="986">
                  <c:v>1.1387794576260675</c:v>
                </c:pt>
                <c:pt idx="987">
                  <c:v>1.1391219335947567</c:v>
                </c:pt>
                <c:pt idx="988">
                  <c:v>1.1394644095634447</c:v>
                </c:pt>
                <c:pt idx="989">
                  <c:v>1.1398068429091113</c:v>
                </c:pt>
                <c:pt idx="990">
                  <c:v>1.1401493188777967</c:v>
                </c:pt>
                <c:pt idx="991">
                  <c:v>1.1404917948464812</c:v>
                </c:pt>
                <c:pt idx="992">
                  <c:v>1.1408342708151644</c:v>
                </c:pt>
                <c:pt idx="993">
                  <c:v>1.1411767467838463</c:v>
                </c:pt>
                <c:pt idx="994">
                  <c:v>1.141519222752527</c:v>
                </c:pt>
                <c:pt idx="995">
                  <c:v>1.1418616987212065</c:v>
                </c:pt>
                <c:pt idx="996">
                  <c:v>1.1422041320668643</c:v>
                </c:pt>
                <c:pt idx="997">
                  <c:v>1.1425466080355415</c:v>
                </c:pt>
                <c:pt idx="998">
                  <c:v>1.1428890840042174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7072"/>
        <c:axId val="203667648"/>
      </c:scatterChart>
      <c:valAx>
        <c:axId val="203667072"/>
        <c:scaling>
          <c:orientation val="minMax"/>
          <c:max val="0.1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Time [years]</a:t>
                </a:r>
              </a:p>
            </c:rich>
          </c:tx>
          <c:layout>
            <c:manualLayout>
              <c:xMode val="edge"/>
              <c:yMode val="edge"/>
              <c:x val="0.48126065042021221"/>
              <c:y val="0.933853789815552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prstClr val="black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03667648"/>
        <c:crosses val="autoZero"/>
        <c:crossBetween val="midCat"/>
      </c:valAx>
      <c:valAx>
        <c:axId val="203667648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Tritium Inventory [kg]</a:t>
                </a:r>
              </a:p>
            </c:rich>
          </c:tx>
          <c:layout>
            <c:manualLayout>
              <c:xMode val="edge"/>
              <c:yMode val="edge"/>
              <c:x val="2.0412685568454169E-2"/>
              <c:y val="0.2611279527559055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prstClr val="black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ru-RU"/>
          </a:p>
        </c:txPr>
        <c:crossAx val="20366707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050" baseline="0">
                <a:latin typeface="Times New Roman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egendEntry>
        <c:idx val="1"/>
        <c:txPr>
          <a:bodyPr/>
          <a:lstStyle/>
          <a:p>
            <a:pPr>
              <a:defRPr sz="1050" baseline="0">
                <a:latin typeface="Times New Roman" pitchFamily="18" charset="0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20803384609389974"/>
          <c:y val="0.40109387213754111"/>
          <c:w val="0.25061275510020581"/>
          <c:h val="0.22615422261232271"/>
        </c:manualLayout>
      </c:layout>
      <c:overlay val="0"/>
      <c:txPr>
        <a:bodyPr/>
        <a:lstStyle/>
        <a:p>
          <a:pPr>
            <a:defRPr sz="1050" baseline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ln>
      <a:solidFill>
        <a:srgbClr val="FF0000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6419842247737185E-2"/>
          <c:y val="0.11873878568435528"/>
          <c:w val="0.87735688053003669"/>
          <c:h val="0.79195049405663653"/>
        </c:manualLayout>
      </c:layout>
      <c:scatterChart>
        <c:scatterStyle val="smoothMarker"/>
        <c:varyColors val="0"/>
        <c:ser>
          <c:idx val="0"/>
          <c:order val="0"/>
          <c:tx>
            <c:v>blanket breeding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cmpd="dbl">
                <a:solidFill>
                  <a:srgbClr val="FF0000"/>
                </a:solidFill>
              </a:ln>
            </c:spPr>
          </c:dPt>
          <c:xVal>
            <c:numRef>
              <c:f>'tritium breeding'!$C$39:$C$40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'tritium breeding'!$D$39:$D$40</c:f>
              <c:numCache>
                <c:formatCode>0.00</c:formatCode>
                <c:ptCount val="2"/>
                <c:pt idx="0" formatCode="0.0E+00">
                  <c:v>7.0474610519396394E-5</c:v>
                </c:pt>
                <c:pt idx="1">
                  <c:v>2222.4873173396845</c:v>
                </c:pt>
              </c:numCache>
            </c:numRef>
          </c:yVal>
          <c:smooth val="1"/>
        </c:ser>
        <c:ser>
          <c:idx val="1"/>
          <c:order val="1"/>
          <c:tx>
            <c:v>blanket inventory</c:v>
          </c:tx>
          <c:spPr>
            <a:ln w="57150">
              <a:solidFill>
                <a:srgbClr val="00B050"/>
              </a:solidFill>
              <a:prstDash val="sysDot"/>
            </a:ln>
          </c:spPr>
          <c:marker>
            <c:symbol val="none"/>
          </c:marker>
          <c:xVal>
            <c:numRef>
              <c:f>'tritium breeding'!$C$39:$C$40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'tritium breeding'!$N$39:$N$40</c:f>
              <c:numCache>
                <c:formatCode>0.00</c:formatCode>
                <c:ptCount val="2"/>
                <c:pt idx="0">
                  <c:v>1.5100967788530981</c:v>
                </c:pt>
                <c:pt idx="1">
                  <c:v>1.5100967788530981</c:v>
                </c:pt>
              </c:numCache>
            </c:numRef>
          </c:yVal>
          <c:smooth val="1"/>
        </c:ser>
        <c:ser>
          <c:idx val="10"/>
          <c:order val="2"/>
          <c:tx>
            <c:strRef>
              <c:f>'tritium breeding'!$Y$43:$Z$43</c:f>
              <c:strCache>
                <c:ptCount val="1"/>
                <c:pt idx="0">
                  <c:v>storage inventory</c:v>
                </c:pt>
              </c:strCache>
            </c:strRef>
          </c:tx>
          <c:spPr>
            <a:ln w="57150"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'tritium breeding'!$C$39:$C$40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'tritium breeding'!$X$39:$X$40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344.81408733907142</c:v>
                </c:pt>
              </c:numCache>
            </c:numRef>
          </c:yVal>
          <c:smooth val="1"/>
        </c:ser>
        <c:ser>
          <c:idx val="3"/>
          <c:order val="3"/>
          <c:tx>
            <c:v>processing inventory</c:v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57150">
                <a:solidFill>
                  <a:sysClr val="windowText" lastClr="000000"/>
                </a:solidFill>
                <a:prstDash val="dash"/>
              </a:ln>
            </c:spPr>
          </c:dPt>
          <c:xVal>
            <c:numRef>
              <c:f>'tritium breeding'!$C$39:$C$40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'tritium breeding'!$R$39:$R$40</c:f>
              <c:numCache>
                <c:formatCode>0.00</c:formatCode>
                <c:ptCount val="2"/>
                <c:pt idx="0">
                  <c:v>569.96142687422093</c:v>
                </c:pt>
                <c:pt idx="1">
                  <c:v>569.96142687422093</c:v>
                </c:pt>
              </c:numCache>
            </c:numRef>
          </c:yVal>
          <c:smooth val="1"/>
        </c:ser>
        <c:ser>
          <c:idx val="5"/>
          <c:order val="4"/>
          <c:tx>
            <c:v>startup inventory</c:v>
          </c:tx>
          <c:spPr>
            <a:ln w="38100" cap="flat">
              <a:solidFill>
                <a:sysClr val="window" lastClr="FFFFFF">
                  <a:lumMod val="65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'tritium breeding'!$C$39:$C$40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'tritium breeding'!$H$39:$H$40</c:f>
              <c:numCache>
                <c:formatCode>#,##0.00</c:formatCode>
                <c:ptCount val="2"/>
                <c:pt idx="0">
                  <c:v>672.84763125781615</c:v>
                </c:pt>
                <c:pt idx="1">
                  <c:v>672.84763125781615</c:v>
                </c:pt>
              </c:numCache>
            </c:numRef>
          </c:yVal>
          <c:smooth val="1"/>
        </c:ser>
        <c:ser>
          <c:idx val="7"/>
          <c:order val="5"/>
          <c:tx>
            <c:v>total inventory</c:v>
          </c:tx>
          <c:spPr>
            <a:ln w="57150"/>
          </c:spPr>
          <c:marker>
            <c:symbol val="none"/>
          </c:marker>
          <c:dPt>
            <c:idx val="1"/>
            <c:bubble3D val="0"/>
            <c:spPr>
              <a:ln w="57150">
                <a:solidFill>
                  <a:srgbClr val="D3832B"/>
                </a:solidFill>
              </a:ln>
            </c:spPr>
          </c:dPt>
          <c:xVal>
            <c:numRef>
              <c:f>'tritium breeding'!$C$39:$C$40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'tritium breeding'!$AD$39:$AD$40</c:f>
              <c:numCache>
                <c:formatCode>0.00</c:formatCode>
                <c:ptCount val="2"/>
                <c:pt idx="0">
                  <c:v>571.47152365307409</c:v>
                </c:pt>
                <c:pt idx="1">
                  <c:v>916.28561099214539</c:v>
                </c:pt>
              </c:numCache>
            </c:numRef>
          </c:yVal>
          <c:smooth val="1"/>
        </c:ser>
        <c:ser>
          <c:idx val="8"/>
          <c:order val="6"/>
          <c:tx>
            <c:v>удвоение стартового значения</c:v>
          </c:tx>
          <c:spPr>
            <a:ln w="38100">
              <a:solidFill>
                <a:srgbClr val="7030A0"/>
              </a:solidFill>
              <a:prstDash val="dashDot"/>
            </a:ln>
          </c:spPr>
          <c:marker>
            <c:symbol val="none"/>
          </c:marker>
          <c:xVal>
            <c:numRef>
              <c:f>'tritium breeding'!$C$39:$C$40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'tritium breeding'!$AJ$39:$AJ$40</c:f>
              <c:numCache>
                <c:formatCode>0.00</c:formatCode>
                <c:ptCount val="2"/>
                <c:pt idx="0">
                  <c:v>1345.6952625156323</c:v>
                </c:pt>
                <c:pt idx="1">
                  <c:v>1345.6952625156323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04416"/>
        <c:axId val="216204992"/>
      </c:scatterChart>
      <c:valAx>
        <c:axId val="216204416"/>
        <c:scaling>
          <c:orientation val="minMax"/>
          <c:max val="1"/>
        </c:scaling>
        <c:delete val="0"/>
        <c:axPos val="b"/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6204992"/>
        <c:crosses val="autoZero"/>
        <c:crossBetween val="midCat"/>
        <c:dispUnits>
          <c:custUnit val="1"/>
        </c:dispUnits>
      </c:valAx>
      <c:valAx>
        <c:axId val="216204992"/>
        <c:scaling>
          <c:orientation val="minMax"/>
          <c:max val="2000"/>
        </c:scaling>
        <c:delete val="0"/>
        <c:axPos val="l"/>
        <c:numFmt formatCode="#,##0.0" sourceLinked="0"/>
        <c:majorTickMark val="out"/>
        <c:minorTickMark val="none"/>
        <c:tickLblPos val="nextTo"/>
        <c:crossAx val="216204416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2.2430510276150589E-2"/>
                <c:y val="5.9522263664410394E-2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ru-RU"/>
                    <a:t>кг</a:t>
                  </a:r>
                </a:p>
              </c:rich>
            </c:tx>
          </c:dispUnitsLbl>
        </c:dispUnits>
      </c:valAx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8.3448547344943641E-2"/>
          <c:y val="0.25680156078203847"/>
          <c:w val="0.30108941962512781"/>
          <c:h val="0.25998682770183706"/>
        </c:manualLayout>
      </c:layout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2"/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13" Type="http://schemas.openxmlformats.org/officeDocument/2006/relationships/image" Target="../media/image11.png"/><Relationship Id="rId18" Type="http://schemas.openxmlformats.org/officeDocument/2006/relationships/image" Target="../media/image15.png"/><Relationship Id="rId3" Type="http://schemas.openxmlformats.org/officeDocument/2006/relationships/image" Target="../media/image3.jpeg"/><Relationship Id="rId7" Type="http://schemas.openxmlformats.org/officeDocument/2006/relationships/image" Target="../media/image5.emf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" Type="http://schemas.openxmlformats.org/officeDocument/2006/relationships/image" Target="../media/image2.jpeg"/><Relationship Id="rId16" Type="http://schemas.openxmlformats.org/officeDocument/2006/relationships/image" Target="../media/image13.png"/><Relationship Id="rId20" Type="http://schemas.openxmlformats.org/officeDocument/2006/relationships/image" Target="../media/image16.png"/><Relationship Id="rId1" Type="http://schemas.openxmlformats.org/officeDocument/2006/relationships/image" Target="../media/image1.jpeg"/><Relationship Id="rId6" Type="http://schemas.openxmlformats.org/officeDocument/2006/relationships/chart" Target="../charts/chart2.xml"/><Relationship Id="rId11" Type="http://schemas.openxmlformats.org/officeDocument/2006/relationships/image" Target="../media/image9.png"/><Relationship Id="rId5" Type="http://schemas.openxmlformats.org/officeDocument/2006/relationships/chart" Target="../charts/chart1.xml"/><Relationship Id="rId15" Type="http://schemas.openxmlformats.org/officeDocument/2006/relationships/image" Target="../media/image12.png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image" Target="../media/image4.jpeg"/><Relationship Id="rId9" Type="http://schemas.openxmlformats.org/officeDocument/2006/relationships/image" Target="../media/image7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27</xdr:row>
      <xdr:rowOff>168088</xdr:rowOff>
    </xdr:from>
    <xdr:to>
      <xdr:col>7</xdr:col>
      <xdr:colOff>600075</xdr:colOff>
      <xdr:row>41</xdr:row>
      <xdr:rowOff>68035</xdr:rowOff>
    </xdr:to>
    <xdr:sp macro="" textlink="">
      <xdr:nvSpPr>
        <xdr:cNvPr id="42" name="Прямоугольник 41"/>
        <xdr:cNvSpPr/>
      </xdr:nvSpPr>
      <xdr:spPr>
        <a:xfrm>
          <a:off x="590550" y="5513294"/>
          <a:ext cx="8761319" cy="27910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38100</xdr:colOff>
      <xdr:row>34</xdr:row>
      <xdr:rowOff>28575</xdr:rowOff>
    </xdr:from>
    <xdr:to>
      <xdr:col>7</xdr:col>
      <xdr:colOff>495299</xdr:colOff>
      <xdr:row>36</xdr:row>
      <xdr:rowOff>38100</xdr:rowOff>
    </xdr:to>
    <xdr:sp macro="" textlink="">
      <xdr:nvSpPr>
        <xdr:cNvPr id="43" name="TextBox 42"/>
        <xdr:cNvSpPr txBox="1"/>
      </xdr:nvSpPr>
      <xdr:spPr>
        <a:xfrm>
          <a:off x="7305675" y="6400800"/>
          <a:ext cx="1943099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параметры </a:t>
          </a:r>
          <a:r>
            <a:rPr lang="en-US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NBIs</a:t>
          </a:r>
          <a:endParaRPr lang="ru-RU" sz="1600" b="1" i="1" u="sng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590549</xdr:colOff>
      <xdr:row>68</xdr:row>
      <xdr:rowOff>146048</xdr:rowOff>
    </xdr:from>
    <xdr:to>
      <xdr:col>7</xdr:col>
      <xdr:colOff>590549</xdr:colOff>
      <xdr:row>75</xdr:row>
      <xdr:rowOff>95250</xdr:rowOff>
    </xdr:to>
    <xdr:sp macro="" textlink="">
      <xdr:nvSpPr>
        <xdr:cNvPr id="44" name="Прямоугольник 43"/>
        <xdr:cNvSpPr/>
      </xdr:nvSpPr>
      <xdr:spPr>
        <a:xfrm>
          <a:off x="590549" y="14066155"/>
          <a:ext cx="8763000" cy="13779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590549</xdr:colOff>
      <xdr:row>64</xdr:row>
      <xdr:rowOff>152400</xdr:rowOff>
    </xdr:from>
    <xdr:to>
      <xdr:col>7</xdr:col>
      <xdr:colOff>590549</xdr:colOff>
      <xdr:row>68</xdr:row>
      <xdr:rowOff>57150</xdr:rowOff>
    </xdr:to>
    <xdr:sp macro="" textlink="">
      <xdr:nvSpPr>
        <xdr:cNvPr id="45" name="Прямоугольник 44"/>
        <xdr:cNvSpPr/>
      </xdr:nvSpPr>
      <xdr:spPr>
        <a:xfrm>
          <a:off x="590549" y="12363450"/>
          <a:ext cx="8753475" cy="6953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438150</xdr:colOff>
      <xdr:row>65</xdr:row>
      <xdr:rowOff>57150</xdr:rowOff>
    </xdr:from>
    <xdr:to>
      <xdr:col>7</xdr:col>
      <xdr:colOff>676274</xdr:colOff>
      <xdr:row>68</xdr:row>
      <xdr:rowOff>38100</xdr:rowOff>
    </xdr:to>
    <xdr:sp macro="" textlink="">
      <xdr:nvSpPr>
        <xdr:cNvPr id="46" name="TextBox 45"/>
        <xdr:cNvSpPr txBox="1"/>
      </xdr:nvSpPr>
      <xdr:spPr>
        <a:xfrm>
          <a:off x="6838950" y="7905750"/>
          <a:ext cx="2590799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эффективность</a:t>
          </a:r>
          <a:r>
            <a:rPr lang="ru-RU" sz="1600" b="1" i="1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ввода топлива в </a:t>
          </a:r>
          <a:r>
            <a:rPr lang="en-US" sz="1600" b="1" i="1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CORE</a:t>
          </a:r>
          <a:endParaRPr lang="ru-RU" sz="1600" b="1" i="1" u="sng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590550</xdr:colOff>
      <xdr:row>1</xdr:row>
      <xdr:rowOff>123825</xdr:rowOff>
    </xdr:from>
    <xdr:to>
      <xdr:col>7</xdr:col>
      <xdr:colOff>581025</xdr:colOff>
      <xdr:row>27</xdr:row>
      <xdr:rowOff>66676</xdr:rowOff>
    </xdr:to>
    <xdr:sp macro="" textlink="">
      <xdr:nvSpPr>
        <xdr:cNvPr id="50" name="Прямоугольник 49"/>
        <xdr:cNvSpPr/>
      </xdr:nvSpPr>
      <xdr:spPr>
        <a:xfrm>
          <a:off x="590550" y="323850"/>
          <a:ext cx="8743950" cy="51149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9526</xdr:colOff>
      <xdr:row>1</xdr:row>
      <xdr:rowOff>228600</xdr:rowOff>
    </xdr:from>
    <xdr:to>
      <xdr:col>7</xdr:col>
      <xdr:colOff>19050</xdr:colOff>
      <xdr:row>4</xdr:row>
      <xdr:rowOff>180975</xdr:rowOff>
    </xdr:to>
    <xdr:sp macro="" textlink="">
      <xdr:nvSpPr>
        <xdr:cNvPr id="51" name="TextBox 50"/>
        <xdr:cNvSpPr txBox="1"/>
      </xdr:nvSpPr>
      <xdr:spPr>
        <a:xfrm>
          <a:off x="7277101" y="428625"/>
          <a:ext cx="1495424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параметры установки</a:t>
          </a:r>
        </a:p>
      </xdr:txBody>
    </xdr:sp>
    <xdr:clientData/>
  </xdr:twoCellAnchor>
  <xdr:twoCellAnchor>
    <xdr:from>
      <xdr:col>5</xdr:col>
      <xdr:colOff>19051</xdr:colOff>
      <xdr:row>8</xdr:row>
      <xdr:rowOff>47625</xdr:rowOff>
    </xdr:from>
    <xdr:to>
      <xdr:col>7</xdr:col>
      <xdr:colOff>28575</xdr:colOff>
      <xdr:row>11</xdr:row>
      <xdr:rowOff>47625</xdr:rowOff>
    </xdr:to>
    <xdr:sp macro="" textlink="">
      <xdr:nvSpPr>
        <xdr:cNvPr id="52" name="TextBox 51"/>
        <xdr:cNvSpPr txBox="1"/>
      </xdr:nvSpPr>
      <xdr:spPr>
        <a:xfrm>
          <a:off x="7286626" y="1685925"/>
          <a:ext cx="1495424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параметры плазмы</a:t>
          </a:r>
        </a:p>
      </xdr:txBody>
    </xdr:sp>
    <xdr:clientData/>
  </xdr:twoCellAnchor>
  <xdr:twoCellAnchor>
    <xdr:from>
      <xdr:col>4</xdr:col>
      <xdr:colOff>266701</xdr:colOff>
      <xdr:row>24</xdr:row>
      <xdr:rowOff>76200</xdr:rowOff>
    </xdr:from>
    <xdr:to>
      <xdr:col>7</xdr:col>
      <xdr:colOff>352425</xdr:colOff>
      <xdr:row>27</xdr:row>
      <xdr:rowOff>85725</xdr:rowOff>
    </xdr:to>
    <xdr:sp macro="" textlink="">
      <xdr:nvSpPr>
        <xdr:cNvPr id="53" name="TextBox 52"/>
        <xdr:cNvSpPr txBox="1"/>
      </xdr:nvSpPr>
      <xdr:spPr>
        <a:xfrm>
          <a:off x="7219951" y="4867275"/>
          <a:ext cx="1885949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параметры бланкета</a:t>
          </a:r>
        </a:p>
      </xdr:txBody>
    </xdr:sp>
    <xdr:clientData/>
  </xdr:twoCellAnchor>
  <xdr:twoCellAnchor>
    <xdr:from>
      <xdr:col>5</xdr:col>
      <xdr:colOff>76200</xdr:colOff>
      <xdr:row>42</xdr:row>
      <xdr:rowOff>152399</xdr:rowOff>
    </xdr:from>
    <xdr:to>
      <xdr:col>7</xdr:col>
      <xdr:colOff>533399</xdr:colOff>
      <xdr:row>57</xdr:row>
      <xdr:rowOff>8283</xdr:rowOff>
    </xdr:to>
    <xdr:sp macro="" textlink="">
      <xdr:nvSpPr>
        <xdr:cNvPr id="56" name="TextBox 55"/>
        <xdr:cNvSpPr txBox="1"/>
      </xdr:nvSpPr>
      <xdr:spPr>
        <a:xfrm>
          <a:off x="7348330" y="7896638"/>
          <a:ext cx="1939786" cy="27962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параметры </a:t>
          </a:r>
          <a:r>
            <a:rPr lang="en-US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PIS</a:t>
          </a:r>
        </a:p>
        <a:p>
          <a:pPr algn="ctr"/>
          <a:endParaRPr lang="ru-RU" sz="1100" b="1" i="1" u="sng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 b="1" i="1" u="sng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600" b="1" i="0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(fueling)</a:t>
          </a:r>
        </a:p>
        <a:p>
          <a:pPr algn="ctr"/>
          <a:endParaRPr lang="en-US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ru-RU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600" b="1" i="0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</a:t>
          </a:r>
          <a:r>
            <a:rPr lang="ru-RU" sz="1600" b="1" i="0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подавление</a:t>
          </a:r>
          <a:r>
            <a:rPr lang="en-US" sz="1600" b="1" i="0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ELM</a:t>
          </a:r>
          <a:r>
            <a:rPr lang="en-US" sz="1600" b="1" i="0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  <a:p>
          <a:pPr algn="ctr"/>
          <a:endParaRPr lang="ru-RU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600074</xdr:colOff>
      <xdr:row>41</xdr:row>
      <xdr:rowOff>142874</xdr:rowOff>
    </xdr:from>
    <xdr:to>
      <xdr:col>7</xdr:col>
      <xdr:colOff>600074</xdr:colOff>
      <xdr:row>64</xdr:row>
      <xdr:rowOff>89647</xdr:rowOff>
    </xdr:to>
    <xdr:sp macro="" textlink="">
      <xdr:nvSpPr>
        <xdr:cNvPr id="57" name="Прямоугольник 56"/>
        <xdr:cNvSpPr/>
      </xdr:nvSpPr>
      <xdr:spPr>
        <a:xfrm>
          <a:off x="600074" y="7942168"/>
          <a:ext cx="8751794" cy="452997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523875</xdr:colOff>
      <xdr:row>69</xdr:row>
      <xdr:rowOff>0</xdr:rowOff>
    </xdr:from>
    <xdr:to>
      <xdr:col>8</xdr:col>
      <xdr:colOff>38099</xdr:colOff>
      <xdr:row>71</xdr:row>
      <xdr:rowOff>180975</xdr:rowOff>
    </xdr:to>
    <xdr:sp macro="" textlink="">
      <xdr:nvSpPr>
        <xdr:cNvPr id="59" name="TextBox 58"/>
        <xdr:cNvSpPr txBox="1"/>
      </xdr:nvSpPr>
      <xdr:spPr>
        <a:xfrm>
          <a:off x="6924675" y="13782675"/>
          <a:ext cx="2590799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очистка / разделение</a:t>
          </a:r>
          <a:r>
            <a:rPr lang="ru-RU" sz="1600" b="1" i="1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изотопов водорода</a:t>
          </a:r>
          <a:endParaRPr lang="ru-RU" sz="1600" b="1" i="1" u="sng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20613</xdr:colOff>
      <xdr:row>15</xdr:row>
      <xdr:rowOff>4559</xdr:rowOff>
    </xdr:from>
    <xdr:to>
      <xdr:col>3</xdr:col>
      <xdr:colOff>11088</xdr:colOff>
      <xdr:row>18</xdr:row>
      <xdr:rowOff>0</xdr:rowOff>
    </xdr:to>
    <xdr:sp macro="" textlink="">
      <xdr:nvSpPr>
        <xdr:cNvPr id="72" name="Прямоугольник 71"/>
        <xdr:cNvSpPr/>
      </xdr:nvSpPr>
      <xdr:spPr>
        <a:xfrm>
          <a:off x="5602263" y="2976359"/>
          <a:ext cx="809625" cy="58599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8617</xdr:colOff>
      <xdr:row>43</xdr:row>
      <xdr:rowOff>180975</xdr:rowOff>
    </xdr:from>
    <xdr:to>
      <xdr:col>3</xdr:col>
      <xdr:colOff>5897</xdr:colOff>
      <xdr:row>50</xdr:row>
      <xdr:rowOff>11206</xdr:rowOff>
    </xdr:to>
    <xdr:sp macro="" textlink="">
      <xdr:nvSpPr>
        <xdr:cNvPr id="93" name="Прямоугольник 92"/>
        <xdr:cNvSpPr/>
      </xdr:nvSpPr>
      <xdr:spPr>
        <a:xfrm>
          <a:off x="5590267" y="8324850"/>
          <a:ext cx="816430" cy="122088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257175</xdr:colOff>
      <xdr:row>74</xdr:row>
      <xdr:rowOff>89087</xdr:rowOff>
    </xdr:from>
    <xdr:to>
      <xdr:col>29</xdr:col>
      <xdr:colOff>406551</xdr:colOff>
      <xdr:row>77</xdr:row>
      <xdr:rowOff>29559</xdr:rowOff>
    </xdr:to>
    <xdr:pic>
      <xdr:nvPicPr>
        <xdr:cNvPr id="96" name="Рисунок 9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17" t="1" r="47562" b="-1799"/>
        <a:stretch/>
      </xdr:blipFill>
      <xdr:spPr>
        <a:xfrm>
          <a:off x="15799734" y="15564411"/>
          <a:ext cx="5749624" cy="545587"/>
        </a:xfrm>
        <a:prstGeom prst="rect">
          <a:avLst/>
        </a:prstGeom>
      </xdr:spPr>
    </xdr:pic>
    <xdr:clientData/>
  </xdr:twoCellAnchor>
  <xdr:twoCellAnchor editAs="oneCell">
    <xdr:from>
      <xdr:col>32</xdr:col>
      <xdr:colOff>573553</xdr:colOff>
      <xdr:row>74</xdr:row>
      <xdr:rowOff>99312</xdr:rowOff>
    </xdr:from>
    <xdr:to>
      <xdr:col>40</xdr:col>
      <xdr:colOff>30895</xdr:colOff>
      <xdr:row>75</xdr:row>
      <xdr:rowOff>82646</xdr:rowOff>
    </xdr:to>
    <xdr:pic>
      <xdr:nvPicPr>
        <xdr:cNvPr id="105" name="Рисунок 10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17" t="1" r="47562" b="65476"/>
        <a:stretch/>
      </xdr:blipFill>
      <xdr:spPr>
        <a:xfrm>
          <a:off x="23760124" y="15842776"/>
          <a:ext cx="5784664" cy="187441"/>
        </a:xfrm>
        <a:prstGeom prst="rect">
          <a:avLst/>
        </a:prstGeom>
      </xdr:spPr>
    </xdr:pic>
    <xdr:clientData/>
  </xdr:twoCellAnchor>
  <xdr:twoCellAnchor editAs="oneCell">
    <xdr:from>
      <xdr:col>1</xdr:col>
      <xdr:colOff>107156</xdr:colOff>
      <xdr:row>73</xdr:row>
      <xdr:rowOff>59528</xdr:rowOff>
    </xdr:from>
    <xdr:to>
      <xdr:col>9</xdr:col>
      <xdr:colOff>146543</xdr:colOff>
      <xdr:row>76</xdr:row>
      <xdr:rowOff>699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17" t="1" r="47562" b="-1799"/>
        <a:stretch/>
      </xdr:blipFill>
      <xdr:spPr>
        <a:xfrm>
          <a:off x="1547812" y="15394778"/>
          <a:ext cx="5773437" cy="547689"/>
        </a:xfrm>
        <a:prstGeom prst="rect">
          <a:avLst/>
        </a:prstGeom>
      </xdr:spPr>
    </xdr:pic>
    <xdr:clientData/>
  </xdr:twoCellAnchor>
  <xdr:twoCellAnchor editAs="oneCell">
    <xdr:from>
      <xdr:col>10</xdr:col>
      <xdr:colOff>238546</xdr:colOff>
      <xdr:row>73</xdr:row>
      <xdr:rowOff>114577</xdr:rowOff>
    </xdr:from>
    <xdr:to>
      <xdr:col>18</xdr:col>
      <xdr:colOff>415812</xdr:colOff>
      <xdr:row>76</xdr:row>
      <xdr:rowOff>55048</xdr:rowOff>
    </xdr:to>
    <xdr:pic>
      <xdr:nvPicPr>
        <xdr:cNvPr id="83" name="Рисунок 82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17" t="1" r="47562" b="-1799"/>
        <a:stretch/>
      </xdr:blipFill>
      <xdr:spPr>
        <a:xfrm>
          <a:off x="8138693" y="15388195"/>
          <a:ext cx="5806354" cy="545587"/>
        </a:xfrm>
        <a:prstGeom prst="rect">
          <a:avLst/>
        </a:prstGeom>
      </xdr:spPr>
    </xdr:pic>
    <xdr:clientData/>
  </xdr:twoCellAnchor>
  <xdr:twoCellAnchor>
    <xdr:from>
      <xdr:col>10</xdr:col>
      <xdr:colOff>44823</xdr:colOff>
      <xdr:row>51</xdr:row>
      <xdr:rowOff>33617</xdr:rowOff>
    </xdr:from>
    <xdr:to>
      <xdr:col>18</xdr:col>
      <xdr:colOff>649941</xdr:colOff>
      <xdr:row>73</xdr:row>
      <xdr:rowOff>1</xdr:rowOff>
    </xdr:to>
    <xdr:graphicFrame macro="">
      <xdr:nvGraphicFramePr>
        <xdr:cNvPr id="1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50052</xdr:colOff>
      <xdr:row>51</xdr:row>
      <xdr:rowOff>100387</xdr:rowOff>
    </xdr:from>
    <xdr:to>
      <xdr:col>30</xdr:col>
      <xdr:colOff>195846</xdr:colOff>
      <xdr:row>74</xdr:row>
      <xdr:rowOff>85149</xdr:rowOff>
    </xdr:to>
    <xdr:graphicFrame macro="">
      <xdr:nvGraphicFramePr>
        <xdr:cNvPr id="95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68</xdr:col>
      <xdr:colOff>547771</xdr:colOff>
      <xdr:row>21</xdr:row>
      <xdr:rowOff>40822</xdr:rowOff>
    </xdr:from>
    <xdr:to>
      <xdr:col>72</xdr:col>
      <xdr:colOff>2008</xdr:colOff>
      <xdr:row>31</xdr:row>
      <xdr:rowOff>14719</xdr:rowOff>
    </xdr:to>
    <xdr:pic>
      <xdr:nvPicPr>
        <xdr:cNvPr id="3136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67628" y="4272643"/>
          <a:ext cx="2352559" cy="2042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509312</xdr:colOff>
      <xdr:row>0</xdr:row>
      <xdr:rowOff>86590</xdr:rowOff>
    </xdr:from>
    <xdr:to>
      <xdr:col>32</xdr:col>
      <xdr:colOff>714631</xdr:colOff>
      <xdr:row>19</xdr:row>
      <xdr:rowOff>102687</xdr:rowOff>
    </xdr:to>
    <xdr:pic>
      <xdr:nvPicPr>
        <xdr:cNvPr id="3140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34721" y="86590"/>
          <a:ext cx="3651637" cy="3923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638733</xdr:colOff>
      <xdr:row>41</xdr:row>
      <xdr:rowOff>57148</xdr:rowOff>
    </xdr:from>
    <xdr:to>
      <xdr:col>17</xdr:col>
      <xdr:colOff>666749</xdr:colOff>
      <xdr:row>44</xdr:row>
      <xdr:rowOff>231324</xdr:rowOff>
    </xdr:to>
    <xdr:sp macro="" textlink="">
      <xdr:nvSpPr>
        <xdr:cNvPr id="9" name="Дуга 8"/>
        <xdr:cNvSpPr/>
      </xdr:nvSpPr>
      <xdr:spPr>
        <a:xfrm rot="5400000">
          <a:off x="9464725" y="5763585"/>
          <a:ext cx="908962" cy="7022087"/>
        </a:xfrm>
        <a:prstGeom prst="arc">
          <a:avLst>
            <a:gd name="adj1" fmla="val 16253288"/>
            <a:gd name="adj2" fmla="val 5381370"/>
          </a:avLst>
        </a:prstGeom>
        <a:ln>
          <a:solidFill>
            <a:srgbClr val="00B0F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69</xdr:col>
      <xdr:colOff>60194</xdr:colOff>
      <xdr:row>45</xdr:row>
      <xdr:rowOff>0</xdr:rowOff>
    </xdr:from>
    <xdr:to>
      <xdr:col>69</xdr:col>
      <xdr:colOff>753836</xdr:colOff>
      <xdr:row>46</xdr:row>
      <xdr:rowOff>27215</xdr:rowOff>
    </xdr:to>
    <xdr:sp macro="" textlink="">
      <xdr:nvSpPr>
        <xdr:cNvPr id="70" name="Овал 69"/>
        <xdr:cNvSpPr/>
      </xdr:nvSpPr>
      <xdr:spPr>
        <a:xfrm>
          <a:off x="24578665" y="3653118"/>
          <a:ext cx="693642" cy="26253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68</xdr:col>
      <xdr:colOff>866775</xdr:colOff>
      <xdr:row>46</xdr:row>
      <xdr:rowOff>40822</xdr:rowOff>
    </xdr:from>
    <xdr:to>
      <xdr:col>69</xdr:col>
      <xdr:colOff>244929</xdr:colOff>
      <xdr:row>54</xdr:row>
      <xdr:rowOff>0</xdr:rowOff>
    </xdr:to>
    <xdr:cxnSp macro="">
      <xdr:nvCxnSpPr>
        <xdr:cNvPr id="72" name="Прямая со стрелкой 71"/>
        <xdr:cNvCxnSpPr/>
      </xdr:nvCxnSpPr>
      <xdr:spPr>
        <a:xfrm flipV="1">
          <a:off x="24669750" y="3955597"/>
          <a:ext cx="254454" cy="157842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403412</xdr:colOff>
      <xdr:row>49</xdr:row>
      <xdr:rowOff>11206</xdr:rowOff>
    </xdr:from>
    <xdr:to>
      <xdr:col>1</xdr:col>
      <xdr:colOff>571662</xdr:colOff>
      <xdr:row>49</xdr:row>
      <xdr:rowOff>187474</xdr:rowOff>
    </xdr:to>
    <xdr:sp macro="" textlink="">
      <xdr:nvSpPr>
        <xdr:cNvPr id="47" name="6-конечная звезда 46"/>
        <xdr:cNvSpPr/>
      </xdr:nvSpPr>
      <xdr:spPr>
        <a:xfrm>
          <a:off x="1845769" y="16366992"/>
          <a:ext cx="168250" cy="176268"/>
        </a:xfrm>
        <a:prstGeom prst="star6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 editAs="oneCell">
    <xdr:from>
      <xdr:col>54</xdr:col>
      <xdr:colOff>375558</xdr:colOff>
      <xdr:row>6</xdr:row>
      <xdr:rowOff>21772</xdr:rowOff>
    </xdr:from>
    <xdr:to>
      <xdr:col>56</xdr:col>
      <xdr:colOff>509976</xdr:colOff>
      <xdr:row>10</xdr:row>
      <xdr:rowOff>43543</xdr:rowOff>
    </xdr:to>
    <xdr:pic>
      <xdr:nvPicPr>
        <xdr:cNvPr id="3149" name="Рисунок 5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5129" y="225879"/>
          <a:ext cx="1359062" cy="810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54</xdr:col>
      <xdr:colOff>108858</xdr:colOff>
      <xdr:row>10</xdr:row>
      <xdr:rowOff>63955</xdr:rowOff>
    </xdr:from>
    <xdr:to>
      <xdr:col>57</xdr:col>
      <xdr:colOff>75828</xdr:colOff>
      <xdr:row>18</xdr:row>
      <xdr:rowOff>81277</xdr:rowOff>
    </xdr:to>
    <xdr:pic>
      <xdr:nvPicPr>
        <xdr:cNvPr id="3150" name="Рисунок 5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56858" y="2077812"/>
          <a:ext cx="1803934" cy="1634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58</xdr:col>
      <xdr:colOff>379636</xdr:colOff>
      <xdr:row>6</xdr:row>
      <xdr:rowOff>44904</xdr:rowOff>
    </xdr:from>
    <xdr:to>
      <xdr:col>62</xdr:col>
      <xdr:colOff>563208</xdr:colOff>
      <xdr:row>10</xdr:row>
      <xdr:rowOff>28575</xdr:rowOff>
    </xdr:to>
    <xdr:pic>
      <xdr:nvPicPr>
        <xdr:cNvPr id="3151" name="Рисунок 5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76922" y="1269547"/>
          <a:ext cx="2632857" cy="772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57</xdr:col>
      <xdr:colOff>78920</xdr:colOff>
      <xdr:row>10</xdr:row>
      <xdr:rowOff>31297</xdr:rowOff>
    </xdr:from>
    <xdr:to>
      <xdr:col>64</xdr:col>
      <xdr:colOff>59871</xdr:colOff>
      <xdr:row>28</xdr:row>
      <xdr:rowOff>7669</xdr:rowOff>
    </xdr:to>
    <xdr:pic>
      <xdr:nvPicPr>
        <xdr:cNvPr id="3152" name="Рисунок 6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63884" y="2045154"/>
          <a:ext cx="4267201" cy="357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64</xdr:col>
      <xdr:colOff>381000</xdr:colOff>
      <xdr:row>6</xdr:row>
      <xdr:rowOff>85725</xdr:rowOff>
    </xdr:from>
    <xdr:to>
      <xdr:col>67</xdr:col>
      <xdr:colOff>19051</xdr:colOff>
      <xdr:row>10</xdr:row>
      <xdr:rowOff>17689</xdr:rowOff>
    </xdr:to>
    <xdr:pic>
      <xdr:nvPicPr>
        <xdr:cNvPr id="3153" name="Рисунок 6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83786" y="1323975"/>
          <a:ext cx="1608365" cy="7211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64</xdr:col>
      <xdr:colOff>396769</xdr:colOff>
      <xdr:row>6</xdr:row>
      <xdr:rowOff>41301</xdr:rowOff>
    </xdr:from>
    <xdr:to>
      <xdr:col>67</xdr:col>
      <xdr:colOff>20810</xdr:colOff>
      <xdr:row>10</xdr:row>
      <xdr:rowOff>20010</xdr:rowOff>
    </xdr:to>
    <xdr:sp macro="" textlink="">
      <xdr:nvSpPr>
        <xdr:cNvPr id="61" name="Овал 60"/>
        <xdr:cNvSpPr/>
      </xdr:nvSpPr>
      <xdr:spPr>
        <a:xfrm>
          <a:off x="49899555" y="1279551"/>
          <a:ext cx="1461005" cy="79513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 editAs="absolute">
    <xdr:from>
      <xdr:col>30</xdr:col>
      <xdr:colOff>648106</xdr:colOff>
      <xdr:row>51</xdr:row>
      <xdr:rowOff>108241</xdr:rowOff>
    </xdr:from>
    <xdr:to>
      <xdr:col>40</xdr:col>
      <xdr:colOff>154878</xdr:colOff>
      <xdr:row>74</xdr:row>
      <xdr:rowOff>101100</xdr:rowOff>
    </xdr:to>
    <xdr:graphicFrame macro="">
      <xdr:nvGraphicFramePr>
        <xdr:cNvPr id="3155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67</xdr:col>
      <xdr:colOff>572059</xdr:colOff>
      <xdr:row>5</xdr:row>
      <xdr:rowOff>191540</xdr:rowOff>
    </xdr:from>
    <xdr:to>
      <xdr:col>71</xdr:col>
      <xdr:colOff>590550</xdr:colOff>
      <xdr:row>20</xdr:row>
      <xdr:rowOff>12887</xdr:rowOff>
    </xdr:to>
    <xdr:sp macro="" textlink="">
      <xdr:nvSpPr>
        <xdr:cNvPr id="26" name="Прямоугольник 25"/>
        <xdr:cNvSpPr/>
      </xdr:nvSpPr>
      <xdr:spPr>
        <a:xfrm>
          <a:off x="51940384" y="1210715"/>
          <a:ext cx="3076016" cy="28407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13</xdr:col>
      <xdr:colOff>410592</xdr:colOff>
      <xdr:row>24</xdr:row>
      <xdr:rowOff>166007</xdr:rowOff>
    </xdr:from>
    <xdr:to>
      <xdr:col>15</xdr:col>
      <xdr:colOff>524893</xdr:colOff>
      <xdr:row>28</xdr:row>
      <xdr:rowOff>89807</xdr:rowOff>
    </xdr:to>
    <xdr:sp macro="" textlink="">
      <xdr:nvSpPr>
        <xdr:cNvPr id="52" name="Овал 51"/>
        <xdr:cNvSpPr/>
      </xdr:nvSpPr>
      <xdr:spPr>
        <a:xfrm>
          <a:off x="10357413" y="5105400"/>
          <a:ext cx="1570266" cy="740228"/>
        </a:xfrm>
        <a:prstGeom prst="ellipse">
          <a:avLst/>
        </a:prstGeom>
        <a:noFill/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53</xdr:col>
      <xdr:colOff>163287</xdr:colOff>
      <xdr:row>34</xdr:row>
      <xdr:rowOff>132521</xdr:rowOff>
    </xdr:from>
    <xdr:to>
      <xdr:col>54</xdr:col>
      <xdr:colOff>371535</xdr:colOff>
      <xdr:row>41</xdr:row>
      <xdr:rowOff>99390</xdr:rowOff>
    </xdr:to>
    <xdr:sp macro="" textlink="">
      <xdr:nvSpPr>
        <xdr:cNvPr id="56" name="Дуга 55"/>
        <xdr:cNvSpPr/>
      </xdr:nvSpPr>
      <xdr:spPr>
        <a:xfrm>
          <a:off x="54564644" y="1574878"/>
          <a:ext cx="820570" cy="1681369"/>
        </a:xfrm>
        <a:prstGeom prst="arc">
          <a:avLst>
            <a:gd name="adj1" fmla="val 5284941"/>
            <a:gd name="adj2" fmla="val 16131947"/>
          </a:avLst>
        </a:prstGeom>
        <a:ln>
          <a:solidFill>
            <a:srgbClr val="00B050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t"/>
        <a:lstStyle/>
        <a:p>
          <a:endParaRPr lang="ru-RU"/>
        </a:p>
      </xdr:txBody>
    </xdr:sp>
    <xdr:clientData/>
  </xdr:twoCellAnchor>
  <xdr:twoCellAnchor>
    <xdr:from>
      <xdr:col>6</xdr:col>
      <xdr:colOff>897030</xdr:colOff>
      <xdr:row>37</xdr:row>
      <xdr:rowOff>231321</xdr:rowOff>
    </xdr:from>
    <xdr:to>
      <xdr:col>12</xdr:col>
      <xdr:colOff>27214</xdr:colOff>
      <xdr:row>40</xdr:row>
      <xdr:rowOff>20731</xdr:rowOff>
    </xdr:to>
    <xdr:sp macro="" textlink="">
      <xdr:nvSpPr>
        <xdr:cNvPr id="89" name="Прямоугольник 88"/>
        <xdr:cNvSpPr/>
      </xdr:nvSpPr>
      <xdr:spPr>
        <a:xfrm>
          <a:off x="5754780" y="7878535"/>
          <a:ext cx="3552505" cy="52419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698502</xdr:colOff>
      <xdr:row>28</xdr:row>
      <xdr:rowOff>169332</xdr:rowOff>
    </xdr:from>
    <xdr:to>
      <xdr:col>12</xdr:col>
      <xdr:colOff>21168</xdr:colOff>
      <xdr:row>30</xdr:row>
      <xdr:rowOff>21164</xdr:rowOff>
    </xdr:to>
    <xdr:sp macro="" textlink="">
      <xdr:nvSpPr>
        <xdr:cNvPr id="107" name="Овал 106"/>
        <xdr:cNvSpPr/>
      </xdr:nvSpPr>
      <xdr:spPr>
        <a:xfrm>
          <a:off x="16076085" y="11821582"/>
          <a:ext cx="656166" cy="25399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67</xdr:col>
      <xdr:colOff>52917</xdr:colOff>
      <xdr:row>42</xdr:row>
      <xdr:rowOff>10583</xdr:rowOff>
    </xdr:from>
    <xdr:to>
      <xdr:col>67</xdr:col>
      <xdr:colOff>709083</xdr:colOff>
      <xdr:row>43</xdr:row>
      <xdr:rowOff>21165</xdr:rowOff>
    </xdr:to>
    <xdr:sp macro="" textlink="">
      <xdr:nvSpPr>
        <xdr:cNvPr id="108" name="Овал 107"/>
        <xdr:cNvSpPr/>
      </xdr:nvSpPr>
      <xdr:spPr>
        <a:xfrm>
          <a:off x="22976417" y="3026833"/>
          <a:ext cx="656166" cy="25399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67</xdr:col>
      <xdr:colOff>78248</xdr:colOff>
      <xdr:row>45</xdr:row>
      <xdr:rowOff>1868</xdr:rowOff>
    </xdr:from>
    <xdr:to>
      <xdr:col>67</xdr:col>
      <xdr:colOff>771890</xdr:colOff>
      <xdr:row>46</xdr:row>
      <xdr:rowOff>29083</xdr:rowOff>
    </xdr:to>
    <xdr:sp macro="" textlink="">
      <xdr:nvSpPr>
        <xdr:cNvPr id="109" name="Овал 108"/>
        <xdr:cNvSpPr/>
      </xdr:nvSpPr>
      <xdr:spPr>
        <a:xfrm>
          <a:off x="23001748" y="3748368"/>
          <a:ext cx="693642" cy="27063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67</xdr:col>
      <xdr:colOff>624419</xdr:colOff>
      <xdr:row>46</xdr:row>
      <xdr:rowOff>74084</xdr:rowOff>
    </xdr:from>
    <xdr:to>
      <xdr:col>68</xdr:col>
      <xdr:colOff>838200</xdr:colOff>
      <xdr:row>53</xdr:row>
      <xdr:rowOff>180975</xdr:rowOff>
    </xdr:to>
    <xdr:cxnSp macro="">
      <xdr:nvCxnSpPr>
        <xdr:cNvPr id="110" name="Прямая со стрелкой 109"/>
        <xdr:cNvCxnSpPr/>
      </xdr:nvCxnSpPr>
      <xdr:spPr>
        <a:xfrm flipH="1" flipV="1">
          <a:off x="23579669" y="3988859"/>
          <a:ext cx="1061506" cy="152611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544285</xdr:colOff>
      <xdr:row>26</xdr:row>
      <xdr:rowOff>190500</xdr:rowOff>
    </xdr:from>
    <xdr:to>
      <xdr:col>25</xdr:col>
      <xdr:colOff>136072</xdr:colOff>
      <xdr:row>38</xdr:row>
      <xdr:rowOff>136071</xdr:rowOff>
    </xdr:to>
    <xdr:cxnSp macro="">
      <xdr:nvCxnSpPr>
        <xdr:cNvPr id="114" name="Прямая со стрелкой 113"/>
        <xdr:cNvCxnSpPr/>
      </xdr:nvCxnSpPr>
      <xdr:spPr>
        <a:xfrm>
          <a:off x="11947071" y="5402036"/>
          <a:ext cx="6490608" cy="2626178"/>
        </a:xfrm>
        <a:prstGeom prst="straightConnector1">
          <a:avLst/>
        </a:prstGeom>
        <a:ln>
          <a:solidFill>
            <a:srgbClr val="00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31750</xdr:colOff>
      <xdr:row>45</xdr:row>
      <xdr:rowOff>21167</xdr:rowOff>
    </xdr:from>
    <xdr:to>
      <xdr:col>70</xdr:col>
      <xdr:colOff>899583</xdr:colOff>
      <xdr:row>45</xdr:row>
      <xdr:rowOff>201083</xdr:rowOff>
    </xdr:to>
    <xdr:cxnSp macro="">
      <xdr:nvCxnSpPr>
        <xdr:cNvPr id="116" name="Прямая соединительная линия 115"/>
        <xdr:cNvCxnSpPr/>
      </xdr:nvCxnSpPr>
      <xdr:spPr>
        <a:xfrm>
          <a:off x="25611667" y="3767667"/>
          <a:ext cx="867833" cy="17991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924984</xdr:colOff>
      <xdr:row>45</xdr:row>
      <xdr:rowOff>31750</xdr:rowOff>
    </xdr:from>
    <xdr:to>
      <xdr:col>71</xdr:col>
      <xdr:colOff>0</xdr:colOff>
      <xdr:row>46</xdr:row>
      <xdr:rowOff>4233</xdr:rowOff>
    </xdr:to>
    <xdr:cxnSp macro="">
      <xdr:nvCxnSpPr>
        <xdr:cNvPr id="117" name="Прямая соединительная линия 116"/>
        <xdr:cNvCxnSpPr/>
      </xdr:nvCxnSpPr>
      <xdr:spPr>
        <a:xfrm flipV="1">
          <a:off x="25573567" y="3778250"/>
          <a:ext cx="916516" cy="2159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68792</xdr:colOff>
      <xdr:row>43</xdr:row>
      <xdr:rowOff>7408</xdr:rowOff>
    </xdr:from>
    <xdr:to>
      <xdr:col>67</xdr:col>
      <xdr:colOff>724958</xdr:colOff>
      <xdr:row>44</xdr:row>
      <xdr:rowOff>17990</xdr:rowOff>
    </xdr:to>
    <xdr:sp macro="" textlink="">
      <xdr:nvSpPr>
        <xdr:cNvPr id="64" name="Овал 63"/>
        <xdr:cNvSpPr/>
      </xdr:nvSpPr>
      <xdr:spPr>
        <a:xfrm>
          <a:off x="23024042" y="3207808"/>
          <a:ext cx="656166" cy="24870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67</xdr:col>
      <xdr:colOff>0</xdr:colOff>
      <xdr:row>52</xdr:row>
      <xdr:rowOff>0</xdr:rowOff>
    </xdr:from>
    <xdr:to>
      <xdr:col>68</xdr:col>
      <xdr:colOff>0</xdr:colOff>
      <xdr:row>53</xdr:row>
      <xdr:rowOff>9525</xdr:rowOff>
    </xdr:to>
    <xdr:sp macro="" textlink="">
      <xdr:nvSpPr>
        <xdr:cNvPr id="63" name="Прямоугольник 62"/>
        <xdr:cNvSpPr/>
      </xdr:nvSpPr>
      <xdr:spPr>
        <a:xfrm>
          <a:off x="22278975" y="5133975"/>
          <a:ext cx="676275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65</xdr:col>
      <xdr:colOff>609600</xdr:colOff>
      <xdr:row>36</xdr:row>
      <xdr:rowOff>227239</xdr:rowOff>
    </xdr:from>
    <xdr:to>
      <xdr:col>66</xdr:col>
      <xdr:colOff>674592</xdr:colOff>
      <xdr:row>38</xdr:row>
      <xdr:rowOff>9526</xdr:rowOff>
    </xdr:to>
    <xdr:sp macro="" textlink="">
      <xdr:nvSpPr>
        <xdr:cNvPr id="59" name="Овал 58"/>
        <xdr:cNvSpPr/>
      </xdr:nvSpPr>
      <xdr:spPr>
        <a:xfrm>
          <a:off x="48493136" y="7629525"/>
          <a:ext cx="677313" cy="27214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 editAs="oneCell">
    <xdr:from>
      <xdr:col>0</xdr:col>
      <xdr:colOff>1111113</xdr:colOff>
      <xdr:row>17</xdr:row>
      <xdr:rowOff>9896</xdr:rowOff>
    </xdr:from>
    <xdr:to>
      <xdr:col>2</xdr:col>
      <xdr:colOff>12897</xdr:colOff>
      <xdr:row>19</xdr:row>
      <xdr:rowOff>190502</xdr:rowOff>
    </xdr:to>
    <xdr:pic>
      <xdr:nvPicPr>
        <xdr:cNvPr id="3189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86" t="15485" b="12179"/>
        <a:stretch/>
      </xdr:blipFill>
      <xdr:spPr bwMode="auto">
        <a:xfrm>
          <a:off x="1111113" y="3429371"/>
          <a:ext cx="968709" cy="5997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257735</xdr:colOff>
      <xdr:row>2</xdr:row>
      <xdr:rowOff>67235</xdr:rowOff>
    </xdr:from>
    <xdr:to>
      <xdr:col>14</xdr:col>
      <xdr:colOff>292112</xdr:colOff>
      <xdr:row>9</xdr:row>
      <xdr:rowOff>139451</xdr:rowOff>
    </xdr:to>
    <xdr:sp macro="" textlink="">
      <xdr:nvSpPr>
        <xdr:cNvPr id="66" name="Овал 65"/>
        <xdr:cNvSpPr/>
      </xdr:nvSpPr>
      <xdr:spPr>
        <a:xfrm>
          <a:off x="8538882" y="16069235"/>
          <a:ext cx="9828318" cy="148415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 editAs="oneCell">
    <xdr:from>
      <xdr:col>14</xdr:col>
      <xdr:colOff>647265</xdr:colOff>
      <xdr:row>1</xdr:row>
      <xdr:rowOff>139625</xdr:rowOff>
    </xdr:from>
    <xdr:to>
      <xdr:col>20</xdr:col>
      <xdr:colOff>380035</xdr:colOff>
      <xdr:row>17</xdr:row>
      <xdr:rowOff>164334</xdr:rowOff>
    </xdr:to>
    <xdr:pic>
      <xdr:nvPicPr>
        <xdr:cNvPr id="69" name="Рисунок 68"/>
        <xdr:cNvPicPr>
          <a:picLocks noChangeAspect="1"/>
        </xdr:cNvPicPr>
      </xdr:nvPicPr>
      <xdr:blipFill rotWithShape="1">
        <a:blip xmlns:r="http://schemas.openxmlformats.org/officeDocument/2006/relationships" r:embed="rId16" cstate="print"/>
        <a:srcRect t="3210" b="4429"/>
        <a:stretch/>
      </xdr:blipFill>
      <xdr:spPr bwMode="auto">
        <a:xfrm>
          <a:off x="11332583" y="330125"/>
          <a:ext cx="3946861" cy="33187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657007</xdr:colOff>
      <xdr:row>18</xdr:row>
      <xdr:rowOff>88751</xdr:rowOff>
    </xdr:from>
    <xdr:to>
      <xdr:col>20</xdr:col>
      <xdr:colOff>389777</xdr:colOff>
      <xdr:row>22</xdr:row>
      <xdr:rowOff>148903</xdr:rowOff>
    </xdr:to>
    <xdr:pic>
      <xdr:nvPicPr>
        <xdr:cNvPr id="74" name="Рисунок 73"/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t="14319" b="16767"/>
        <a:stretch/>
      </xdr:blipFill>
      <xdr:spPr bwMode="auto">
        <a:xfrm>
          <a:off x="11342325" y="3760206"/>
          <a:ext cx="3946861" cy="8741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543248</xdr:colOff>
      <xdr:row>0</xdr:row>
      <xdr:rowOff>190498</xdr:rowOff>
    </xdr:from>
    <xdr:to>
      <xdr:col>27</xdr:col>
      <xdr:colOff>185536</xdr:colOff>
      <xdr:row>18</xdr:row>
      <xdr:rowOff>102721</xdr:rowOff>
    </xdr:to>
    <xdr:pic>
      <xdr:nvPicPr>
        <xdr:cNvPr id="77" name="Рисунок 76"/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15315657" y="190498"/>
          <a:ext cx="4595288" cy="3595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1344424</xdr:colOff>
      <xdr:row>51</xdr:row>
      <xdr:rowOff>10506</xdr:rowOff>
    </xdr:from>
    <xdr:to>
      <xdr:col>9</xdr:col>
      <xdr:colOff>238125</xdr:colOff>
      <xdr:row>72</xdr:row>
      <xdr:rowOff>191760</xdr:rowOff>
    </xdr:to>
    <xdr:graphicFrame macro="">
      <xdr:nvGraphicFramePr>
        <xdr:cNvPr id="3139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789392</xdr:colOff>
      <xdr:row>53</xdr:row>
      <xdr:rowOff>106475</xdr:rowOff>
    </xdr:from>
    <xdr:to>
      <xdr:col>0</xdr:col>
      <xdr:colOff>1143008</xdr:colOff>
      <xdr:row>71</xdr:row>
      <xdr:rowOff>53768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-837607" y="13041010"/>
          <a:ext cx="3607614" cy="353616"/>
        </a:xfrm>
        <a:prstGeom prst="rect">
          <a:avLst/>
        </a:prstGeom>
      </xdr:spPr>
    </xdr:pic>
    <xdr:clientData/>
  </xdr:twoCellAnchor>
  <xdr:twoCellAnchor>
    <xdr:from>
      <xdr:col>0</xdr:col>
      <xdr:colOff>750093</xdr:colOff>
      <xdr:row>53</xdr:row>
      <xdr:rowOff>138453</xdr:rowOff>
    </xdr:from>
    <xdr:to>
      <xdr:col>34</xdr:col>
      <xdr:colOff>714375</xdr:colOff>
      <xdr:row>53</xdr:row>
      <xdr:rowOff>138453</xdr:rowOff>
    </xdr:to>
    <xdr:cxnSp macro="">
      <xdr:nvCxnSpPr>
        <xdr:cNvPr id="75" name="Прямая соединительная линия 74"/>
        <xdr:cNvCxnSpPr/>
      </xdr:nvCxnSpPr>
      <xdr:spPr>
        <a:xfrm flipV="1">
          <a:off x="750093" y="11445989"/>
          <a:ext cx="24620425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664368</xdr:colOff>
      <xdr:row>70</xdr:row>
      <xdr:rowOff>190500</xdr:rowOff>
    </xdr:from>
    <xdr:to>
      <xdr:col>34</xdr:col>
      <xdr:colOff>595312</xdr:colOff>
      <xdr:row>70</xdr:row>
      <xdr:rowOff>200026</xdr:rowOff>
    </xdr:to>
    <xdr:cxnSp macro="">
      <xdr:nvCxnSpPr>
        <xdr:cNvPr id="82" name="Прямая соединительная линия 81"/>
        <xdr:cNvCxnSpPr/>
      </xdr:nvCxnSpPr>
      <xdr:spPr>
        <a:xfrm flipV="1">
          <a:off x="664368" y="14918531"/>
          <a:ext cx="23029069" cy="9526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307180</xdr:colOff>
      <xdr:row>53</xdr:row>
      <xdr:rowOff>176212</xdr:rowOff>
    </xdr:from>
    <xdr:to>
      <xdr:col>1</xdr:col>
      <xdr:colOff>321469</xdr:colOff>
      <xdr:row>76</xdr:row>
      <xdr:rowOff>35718</xdr:rowOff>
    </xdr:to>
    <xdr:cxnSp macro="">
      <xdr:nvCxnSpPr>
        <xdr:cNvPr id="85" name="Прямая соединительная линия 84"/>
        <xdr:cNvCxnSpPr/>
      </xdr:nvCxnSpPr>
      <xdr:spPr>
        <a:xfrm>
          <a:off x="1747836" y="11320462"/>
          <a:ext cx="14289" cy="4657725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638173</xdr:colOff>
      <xdr:row>53</xdr:row>
      <xdr:rowOff>66674</xdr:rowOff>
    </xdr:from>
    <xdr:to>
      <xdr:col>8</xdr:col>
      <xdr:colOff>652462</xdr:colOff>
      <xdr:row>75</xdr:row>
      <xdr:rowOff>128586</xdr:rowOff>
    </xdr:to>
    <xdr:cxnSp macro="">
      <xdr:nvCxnSpPr>
        <xdr:cNvPr id="86" name="Прямая соединительная линия 85"/>
        <xdr:cNvCxnSpPr/>
      </xdr:nvCxnSpPr>
      <xdr:spPr>
        <a:xfrm>
          <a:off x="7055642" y="11210924"/>
          <a:ext cx="14289" cy="4657725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426663</xdr:colOff>
      <xdr:row>52</xdr:row>
      <xdr:rowOff>147917</xdr:rowOff>
    </xdr:from>
    <xdr:to>
      <xdr:col>10</xdr:col>
      <xdr:colOff>440952</xdr:colOff>
      <xdr:row>74</xdr:row>
      <xdr:rowOff>174111</xdr:rowOff>
    </xdr:to>
    <xdr:cxnSp macro="">
      <xdr:nvCxnSpPr>
        <xdr:cNvPr id="87" name="Прямая соединительная линия 86"/>
        <xdr:cNvCxnSpPr/>
      </xdr:nvCxnSpPr>
      <xdr:spPr>
        <a:xfrm>
          <a:off x="8326810" y="11017623"/>
          <a:ext cx="14289" cy="4631812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254092</xdr:colOff>
      <xdr:row>52</xdr:row>
      <xdr:rowOff>60791</xdr:rowOff>
    </xdr:from>
    <xdr:to>
      <xdr:col>18</xdr:col>
      <xdr:colOff>268381</xdr:colOff>
      <xdr:row>74</xdr:row>
      <xdr:rowOff>86985</xdr:rowOff>
    </xdr:to>
    <xdr:cxnSp macro="">
      <xdr:nvCxnSpPr>
        <xdr:cNvPr id="94" name="Прямая соединительная линия 93"/>
        <xdr:cNvCxnSpPr/>
      </xdr:nvCxnSpPr>
      <xdr:spPr>
        <a:xfrm>
          <a:off x="13577886" y="10930497"/>
          <a:ext cx="14289" cy="4631812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421480</xdr:colOff>
      <xdr:row>52</xdr:row>
      <xdr:rowOff>123824</xdr:rowOff>
    </xdr:from>
    <xdr:to>
      <xdr:col>21</xdr:col>
      <xdr:colOff>435769</xdr:colOff>
      <xdr:row>74</xdr:row>
      <xdr:rowOff>150018</xdr:rowOff>
    </xdr:to>
    <xdr:cxnSp macro="">
      <xdr:nvCxnSpPr>
        <xdr:cNvPr id="99" name="Прямая соединительная линия 98"/>
        <xdr:cNvCxnSpPr/>
      </xdr:nvCxnSpPr>
      <xdr:spPr>
        <a:xfrm>
          <a:off x="15959136" y="11029949"/>
          <a:ext cx="14289" cy="4657725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143853</xdr:colOff>
      <xdr:row>52</xdr:row>
      <xdr:rowOff>45502</xdr:rowOff>
    </xdr:from>
    <xdr:to>
      <xdr:col>29</xdr:col>
      <xdr:colOff>161644</xdr:colOff>
      <xdr:row>74</xdr:row>
      <xdr:rowOff>71696</xdr:rowOff>
    </xdr:to>
    <xdr:cxnSp macro="">
      <xdr:nvCxnSpPr>
        <xdr:cNvPr id="100" name="Прямая соединительная линия 99"/>
        <xdr:cNvCxnSpPr/>
      </xdr:nvCxnSpPr>
      <xdr:spPr>
        <a:xfrm>
          <a:off x="21221317" y="11298609"/>
          <a:ext cx="17791" cy="4516551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8517</xdr:colOff>
      <xdr:row>53</xdr:row>
      <xdr:rowOff>26194</xdr:rowOff>
    </xdr:from>
    <xdr:to>
      <xdr:col>33</xdr:col>
      <xdr:colOff>22806</xdr:colOff>
      <xdr:row>75</xdr:row>
      <xdr:rowOff>88106</xdr:rowOff>
    </xdr:to>
    <xdr:cxnSp macro="">
      <xdr:nvCxnSpPr>
        <xdr:cNvPr id="101" name="Прямая соединительная линия 100"/>
        <xdr:cNvCxnSpPr/>
      </xdr:nvCxnSpPr>
      <xdr:spPr>
        <a:xfrm>
          <a:off x="23943481" y="11483408"/>
          <a:ext cx="14289" cy="4552269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555524</xdr:colOff>
      <xdr:row>52</xdr:row>
      <xdr:rowOff>154781</xdr:rowOff>
    </xdr:from>
    <xdr:to>
      <xdr:col>39</xdr:col>
      <xdr:colOff>560288</xdr:colOff>
      <xdr:row>74</xdr:row>
      <xdr:rowOff>180975</xdr:rowOff>
    </xdr:to>
    <xdr:cxnSp macro="">
      <xdr:nvCxnSpPr>
        <xdr:cNvPr id="104" name="Прямая соединительная линия 103"/>
        <xdr:cNvCxnSpPr/>
      </xdr:nvCxnSpPr>
      <xdr:spPr>
        <a:xfrm>
          <a:off x="29252988" y="11407888"/>
          <a:ext cx="4764" cy="4516551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56028</xdr:colOff>
      <xdr:row>51</xdr:row>
      <xdr:rowOff>168088</xdr:rowOff>
    </xdr:from>
    <xdr:to>
      <xdr:col>8</xdr:col>
      <xdr:colOff>448235</xdr:colOff>
      <xdr:row>53</xdr:row>
      <xdr:rowOff>67236</xdr:rowOff>
    </xdr:to>
    <xdr:sp macro="" textlink="">
      <xdr:nvSpPr>
        <xdr:cNvPr id="20" name="Прямоугольник 19"/>
        <xdr:cNvSpPr/>
      </xdr:nvSpPr>
      <xdr:spPr>
        <a:xfrm>
          <a:off x="5815852" y="10802470"/>
          <a:ext cx="1030942" cy="369795"/>
        </a:xfrm>
        <a:prstGeom prst="rect">
          <a:avLst/>
        </a:prstGeom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>
              <a:latin typeface="Times New Roman" panose="02020603050405020304" pitchFamily="18" charset="0"/>
              <a:cs typeface="Times New Roman" panose="02020603050405020304" pitchFamily="18" charset="0"/>
            </a:rPr>
            <a:t>NBI</a:t>
          </a:r>
          <a:endParaRPr lang="ru-RU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410135</xdr:colOff>
      <xdr:row>51</xdr:row>
      <xdr:rowOff>174811</xdr:rowOff>
    </xdr:from>
    <xdr:to>
      <xdr:col>17</xdr:col>
      <xdr:colOff>768724</xdr:colOff>
      <xdr:row>53</xdr:row>
      <xdr:rowOff>73959</xdr:rowOff>
    </xdr:to>
    <xdr:sp macro="" textlink="">
      <xdr:nvSpPr>
        <xdr:cNvPr id="112" name="Прямоугольник 111"/>
        <xdr:cNvSpPr/>
      </xdr:nvSpPr>
      <xdr:spPr>
        <a:xfrm>
          <a:off x="12467664" y="10809193"/>
          <a:ext cx="1030942" cy="369795"/>
        </a:xfrm>
        <a:prstGeom prst="rect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NBI</a:t>
          </a:r>
          <a:endParaRPr lang="ru-RU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282528</xdr:colOff>
      <xdr:row>62</xdr:row>
      <xdr:rowOff>140493</xdr:rowOff>
    </xdr:from>
    <xdr:to>
      <xdr:col>18</xdr:col>
      <xdr:colOff>451177</xdr:colOff>
      <xdr:row>71</xdr:row>
      <xdr:rowOff>11205</xdr:rowOff>
    </xdr:to>
    <xdr:grpSp>
      <xdr:nvGrpSpPr>
        <xdr:cNvPr id="3146" name="Группа 14"/>
        <xdr:cNvGrpSpPr>
          <a:grpSpLocks/>
        </xdr:cNvGrpSpPr>
      </xdr:nvGrpSpPr>
      <xdr:grpSpPr bwMode="auto">
        <a:xfrm>
          <a:off x="14484116" y="12780728"/>
          <a:ext cx="168649" cy="1618830"/>
          <a:chOff x="16126936" y="8012750"/>
          <a:chExt cx="168557" cy="1680678"/>
        </a:xfrm>
      </xdr:grpSpPr>
      <xdr:sp macro="" textlink="">
        <xdr:nvSpPr>
          <xdr:cNvPr id="33" name="6-конечная звезда 32"/>
          <xdr:cNvSpPr/>
        </xdr:nvSpPr>
        <xdr:spPr>
          <a:xfrm>
            <a:off x="16126936" y="8012750"/>
            <a:ext cx="168557" cy="172286"/>
          </a:xfrm>
          <a:prstGeom prst="star6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ru-RU"/>
          </a:p>
        </xdr:txBody>
      </xdr:sp>
      <xdr:cxnSp macro="">
        <xdr:nvCxnSpPr>
          <xdr:cNvPr id="13" name="Прямая соединительная линия 12"/>
          <xdr:cNvCxnSpPr/>
        </xdr:nvCxnSpPr>
        <xdr:spPr>
          <a:xfrm flipH="1">
            <a:off x="16202955" y="8146750"/>
            <a:ext cx="8260" cy="1546678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830036</xdr:colOff>
      <xdr:row>37</xdr:row>
      <xdr:rowOff>194582</xdr:rowOff>
    </xdr:from>
    <xdr:to>
      <xdr:col>38</xdr:col>
      <xdr:colOff>68035</xdr:colOff>
      <xdr:row>40</xdr:row>
      <xdr:rowOff>54429</xdr:rowOff>
    </xdr:to>
    <xdr:sp macro="" textlink="">
      <xdr:nvSpPr>
        <xdr:cNvPr id="113" name="Прямоугольник 112"/>
        <xdr:cNvSpPr/>
      </xdr:nvSpPr>
      <xdr:spPr>
        <a:xfrm>
          <a:off x="25486179" y="7841796"/>
          <a:ext cx="2803070" cy="594633"/>
        </a:xfrm>
        <a:prstGeom prst="rect">
          <a:avLst/>
        </a:prstGeom>
        <a:noFill/>
        <a:ln w="762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9</xdr:col>
      <xdr:colOff>31516</xdr:colOff>
      <xdr:row>63</xdr:row>
      <xdr:rowOff>1540</xdr:rowOff>
    </xdr:from>
    <xdr:to>
      <xdr:col>9</xdr:col>
      <xdr:colOff>200165</xdr:colOff>
      <xdr:row>71</xdr:row>
      <xdr:rowOff>73958</xdr:rowOff>
    </xdr:to>
    <xdr:grpSp>
      <xdr:nvGrpSpPr>
        <xdr:cNvPr id="115" name="Группа 14"/>
        <xdr:cNvGrpSpPr>
          <a:grpSpLocks/>
        </xdr:cNvGrpSpPr>
      </xdr:nvGrpSpPr>
      <xdr:grpSpPr bwMode="auto">
        <a:xfrm>
          <a:off x="7509575" y="12836011"/>
          <a:ext cx="168649" cy="1626300"/>
          <a:chOff x="16126936" y="8012750"/>
          <a:chExt cx="168557" cy="1680678"/>
        </a:xfrm>
      </xdr:grpSpPr>
      <xdr:sp macro="" textlink="">
        <xdr:nvSpPr>
          <xdr:cNvPr id="118" name="6-конечная звезда 117"/>
          <xdr:cNvSpPr/>
        </xdr:nvSpPr>
        <xdr:spPr>
          <a:xfrm>
            <a:off x="16126936" y="8012750"/>
            <a:ext cx="168557" cy="172286"/>
          </a:xfrm>
          <a:prstGeom prst="star6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ru-RU"/>
          </a:p>
        </xdr:txBody>
      </xdr:sp>
      <xdr:cxnSp macro="">
        <xdr:nvCxnSpPr>
          <xdr:cNvPr id="119" name="Прямая соединительная линия 118"/>
          <xdr:cNvCxnSpPr/>
        </xdr:nvCxnSpPr>
        <xdr:spPr>
          <a:xfrm flipH="1">
            <a:off x="16202955" y="8146750"/>
            <a:ext cx="8260" cy="1546678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235321</xdr:colOff>
      <xdr:row>68</xdr:row>
      <xdr:rowOff>123267</xdr:rowOff>
    </xdr:from>
    <xdr:to>
      <xdr:col>17</xdr:col>
      <xdr:colOff>642000</xdr:colOff>
      <xdr:row>69</xdr:row>
      <xdr:rowOff>146782</xdr:rowOff>
    </xdr:to>
    <xdr:sp macro="" textlink="">
      <xdr:nvSpPr>
        <xdr:cNvPr id="123" name="TextBox 26"/>
        <xdr:cNvSpPr txBox="1"/>
      </xdr:nvSpPr>
      <xdr:spPr>
        <a:xfrm rot="21300000">
          <a:off x="10925733" y="14377149"/>
          <a:ext cx="2479767" cy="2252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100"/>
            <a:t>накопление по динамической модели </a:t>
          </a:r>
        </a:p>
      </xdr:txBody>
    </xdr:sp>
    <xdr:clientData/>
  </xdr:twoCellAnchor>
  <xdr:twoCellAnchor>
    <xdr:from>
      <xdr:col>16</xdr:col>
      <xdr:colOff>662987</xdr:colOff>
      <xdr:row>37</xdr:row>
      <xdr:rowOff>234042</xdr:rowOff>
    </xdr:from>
    <xdr:to>
      <xdr:col>22</xdr:col>
      <xdr:colOff>27214</xdr:colOff>
      <xdr:row>40</xdr:row>
      <xdr:rowOff>23452</xdr:rowOff>
    </xdr:to>
    <xdr:sp macro="" textlink="">
      <xdr:nvSpPr>
        <xdr:cNvPr id="68" name="Прямоугольник 67"/>
        <xdr:cNvSpPr/>
      </xdr:nvSpPr>
      <xdr:spPr>
        <a:xfrm>
          <a:off x="12759737" y="7881256"/>
          <a:ext cx="3473584" cy="52419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34</xdr:col>
      <xdr:colOff>789213</xdr:colOff>
      <xdr:row>37</xdr:row>
      <xdr:rowOff>163286</xdr:rowOff>
    </xdr:from>
    <xdr:to>
      <xdr:col>38</xdr:col>
      <xdr:colOff>95249</xdr:colOff>
      <xdr:row>40</xdr:row>
      <xdr:rowOff>68036</xdr:rowOff>
    </xdr:to>
    <xdr:sp macro="" textlink="">
      <xdr:nvSpPr>
        <xdr:cNvPr id="71" name="Прямоугольник 70"/>
        <xdr:cNvSpPr/>
      </xdr:nvSpPr>
      <xdr:spPr>
        <a:xfrm>
          <a:off x="25445356" y="7810500"/>
          <a:ext cx="2871107" cy="63953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12</xdr:col>
      <xdr:colOff>653142</xdr:colOff>
      <xdr:row>37</xdr:row>
      <xdr:rowOff>234042</xdr:rowOff>
    </xdr:from>
    <xdr:to>
      <xdr:col>16</xdr:col>
      <xdr:colOff>27214</xdr:colOff>
      <xdr:row>40</xdr:row>
      <xdr:rowOff>23452</xdr:rowOff>
    </xdr:to>
    <xdr:sp macro="" textlink="">
      <xdr:nvSpPr>
        <xdr:cNvPr id="73" name="Прямоугольник 72"/>
        <xdr:cNvSpPr/>
      </xdr:nvSpPr>
      <xdr:spPr>
        <a:xfrm>
          <a:off x="9933213" y="7881256"/>
          <a:ext cx="2190751" cy="52419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22</xdr:col>
      <xdr:colOff>703809</xdr:colOff>
      <xdr:row>37</xdr:row>
      <xdr:rowOff>234042</xdr:rowOff>
    </xdr:from>
    <xdr:to>
      <xdr:col>28</xdr:col>
      <xdr:colOff>24492</xdr:colOff>
      <xdr:row>40</xdr:row>
      <xdr:rowOff>23452</xdr:rowOff>
    </xdr:to>
    <xdr:sp macro="" textlink="">
      <xdr:nvSpPr>
        <xdr:cNvPr id="76" name="Прямоугольник 75"/>
        <xdr:cNvSpPr/>
      </xdr:nvSpPr>
      <xdr:spPr>
        <a:xfrm>
          <a:off x="16909916" y="7881256"/>
          <a:ext cx="3552505" cy="52419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28</xdr:col>
      <xdr:colOff>624887</xdr:colOff>
      <xdr:row>37</xdr:row>
      <xdr:rowOff>236763</xdr:rowOff>
    </xdr:from>
    <xdr:to>
      <xdr:col>34</xdr:col>
      <xdr:colOff>27214</xdr:colOff>
      <xdr:row>40</xdr:row>
      <xdr:rowOff>26173</xdr:rowOff>
    </xdr:to>
    <xdr:sp macro="" textlink="">
      <xdr:nvSpPr>
        <xdr:cNvPr id="78" name="Прямоугольник 77"/>
        <xdr:cNvSpPr/>
      </xdr:nvSpPr>
      <xdr:spPr>
        <a:xfrm>
          <a:off x="21062816" y="7883977"/>
          <a:ext cx="3620541" cy="52419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21</xdr:col>
      <xdr:colOff>486</xdr:colOff>
      <xdr:row>19</xdr:row>
      <xdr:rowOff>11206</xdr:rowOff>
    </xdr:from>
    <xdr:to>
      <xdr:col>41</xdr:col>
      <xdr:colOff>811695</xdr:colOff>
      <xdr:row>34</xdr:row>
      <xdr:rowOff>240195</xdr:rowOff>
    </xdr:to>
    <xdr:sp macro="" textlink="">
      <xdr:nvSpPr>
        <xdr:cNvPr id="2" name="TextBox 1"/>
        <xdr:cNvSpPr txBox="1"/>
      </xdr:nvSpPr>
      <xdr:spPr>
        <a:xfrm>
          <a:off x="15472399" y="3829489"/>
          <a:ext cx="15620513" cy="32935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Тритий в бланкете образуется при реакциях нейтронов с литием [11]. </a:t>
          </a:r>
        </a:p>
        <a:p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Для оценки </a:t>
          </a:r>
          <a:r>
            <a:rPr lang="en-US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k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рассмотрим бесконечную среду из природного лития, состоящую из 7,42% 6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Li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и 92,58% 7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Li,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в которой замедляются 14 МэВ-ные нейтроны. У ядра 6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Li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сечение поглощения тепловых нейтронов с образованием трития очень велико (970 барн, точнее 953 барна при 0,025 эВ). При низких энергиях сечение поглощения нейтронов в 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Li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идет по закону (1/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v)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и в случае природного лития достигает значения 71 барн для тепловых нейтронов. У лития-7 сечение взаимодействия с нейтронами равно всего 0,045 барн. Поэтому для повышения производительности бридера, природный литий следует обогащать по изотопу литий-6. Однако, увеличение содержания 6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Li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в смеси изотопов мало влияет на коэффициент воспроизводства трития: имеет место возрастание на 5% при увеличении обогащения изотопом 6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Li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до 50% в смеси [29]. </a:t>
          </a:r>
        </a:p>
        <a:p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В реакции 6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Li(n, T)4He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поглотятся все замедлившиеся нейтроны. Кроме сильного поглощения в тепловой области, небольшое поглощение (</a:t>
          </a:r>
          <a:r>
            <a:rPr lang="el-G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σ≈2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барн) имеет место в резонансном пике при 250 кэВ, что можно отнести к поглощению всех нейтронов, прошедших резонанс сечения реакции 7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Li(n,n’T)4He,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дающий сильное поглощение в интервале от 4 МэВ до 14 МэВ (Ерез≈10 Мэв; </a:t>
          </a:r>
          <a:r>
            <a:rPr lang="el-G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σ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а≈0,5 барн). </a:t>
          </a:r>
        </a:p>
        <a:p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Зависимость сечения реакции 6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Li(n,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Т)4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He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от энергии нейтронов приведена на рисунке 7. Как это характерно для многих других ядерных реакций, сечение реакции 6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Li(n,t)4He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уменьшается по мере увеличения энергии нейтронов (за исключением резонанса при энергии 0,9 МэВ). </a:t>
          </a:r>
        </a:p>
        <a:p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Реакция с образованием трития на изотопе 7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Li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идет на быстрых нейтронах при энергии </a:t>
          </a:r>
          <a:r>
            <a:rPr lang="ru-RU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Е</a:t>
          </a:r>
          <a:r>
            <a:rPr lang="en-US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n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&gt;2.8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МэВ [54, 55]. В этой реакции 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7Li+n→ T+4He+n’ (2.8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МэВ) (10) </a:t>
          </a:r>
        </a:p>
        <a:p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производится тритий и нет потери нейтрона. </a:t>
          </a:r>
        </a:p>
        <a:p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Ядерная реакция на 6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Li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не может дать расширенного воспроизводства трития и только компенсирует выгоревший тритий 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6Li+n→ T+4He+ 4.8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МэВ (11) </a:t>
          </a:r>
        </a:p>
        <a:p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Реакция на 7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Li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приводит к появлению одного ядра трития на каждый поглощенный нейтрон и регенерации этого нейтрона, который затем поглощается при замедлении и дает еще одно ядро трития [54, 55]. 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k=k’+1 (12) </a:t>
          </a:r>
        </a:p>
        <a:p>
          <a:r>
            <a:rPr lang="el-G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σ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a=0,5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барн, при 0≤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u≤4; </a:t>
          </a:r>
          <a:r>
            <a:rPr lang="el-G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σ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a=0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при 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u&gt;4. </a:t>
          </a:r>
          <a:r>
            <a:rPr lang="el-G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ξ=0,11 –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среднее значение, а также среднее </a:t>
          </a:r>
          <a:r>
            <a:rPr lang="el-G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σ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s=1,4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барн (сечение упругого рассеяния имеет резонансы при </a:t>
          </a:r>
          <a:r>
            <a:rPr lang="ru-RU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Е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≥2,28 МэВ). </a:t>
          </a:r>
          <a:r>
            <a:rPr lang="en-US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k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=2.2*10-6. </a:t>
          </a:r>
        </a:p>
        <a:p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Таким образом, в чистом природном 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Li </a:t>
          </a:r>
          <a:r>
            <a:rPr lang="ru-RU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коэффициент воспроизводства трития 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k≈2. </a:t>
          </a:r>
          <a:endParaRPr lang="ru-RU" sz="1100"/>
        </a:p>
      </xdr:txBody>
    </xdr:sp>
    <xdr:clientData/>
  </xdr:twoCellAnchor>
  <xdr:twoCellAnchor>
    <xdr:from>
      <xdr:col>13</xdr:col>
      <xdr:colOff>246529</xdr:colOff>
      <xdr:row>29</xdr:row>
      <xdr:rowOff>0</xdr:rowOff>
    </xdr:from>
    <xdr:to>
      <xdr:col>15</xdr:col>
      <xdr:colOff>649942</xdr:colOff>
      <xdr:row>36</xdr:row>
      <xdr:rowOff>145676</xdr:rowOff>
    </xdr:to>
    <xdr:sp macro="" textlink="">
      <xdr:nvSpPr>
        <xdr:cNvPr id="3" name="TextBox 2"/>
        <xdr:cNvSpPr txBox="1"/>
      </xdr:nvSpPr>
      <xdr:spPr>
        <a:xfrm>
          <a:off x="10197353" y="5939118"/>
          <a:ext cx="1848971" cy="1658470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The fast neutron fluence was assumed to be ~4.4 × 1021 cm−2, and the total neutron fluence ~1.3 × 1022 cm−2 due to one year irradiation.</a:t>
          </a:r>
        </a:p>
        <a:p>
          <a:endParaRPr 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Y.S. Shpanskiy and DEMO-FNS Project Team</a:t>
          </a:r>
          <a:r>
            <a:rPr lang="en-US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﻿ 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Nucl. Fusion </a:t>
          </a:r>
          <a:r>
            <a:rPr lang="en-US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59 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(2019) 076014</a:t>
          </a:r>
          <a:endParaRPr lang="ru-RU" sz="1100"/>
        </a:p>
      </xdr:txBody>
    </xdr:sp>
    <xdr:clientData/>
  </xdr:twoCellAnchor>
  <xdr:twoCellAnchor>
    <xdr:from>
      <xdr:col>16</xdr:col>
      <xdr:colOff>537882</xdr:colOff>
      <xdr:row>28</xdr:row>
      <xdr:rowOff>212912</xdr:rowOff>
    </xdr:from>
    <xdr:to>
      <xdr:col>19</xdr:col>
      <xdr:colOff>212912</xdr:colOff>
      <xdr:row>36</xdr:row>
      <xdr:rowOff>156882</xdr:rowOff>
    </xdr:to>
    <xdr:sp macro="" textlink="">
      <xdr:nvSpPr>
        <xdr:cNvPr id="4" name="TextBox 3"/>
        <xdr:cNvSpPr txBox="1"/>
      </xdr:nvSpPr>
      <xdr:spPr>
        <a:xfrm>
          <a:off x="12629029" y="5916706"/>
          <a:ext cx="1680883" cy="1692088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According to the one-point approximation, the neutron multiplication factor Mn at the safe subcriticality limit of ~0.95 is about ~20.</a:t>
          </a:r>
        </a:p>
        <a:p>
          <a:endParaRPr 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B.V. Kuteev </a:t>
          </a:r>
          <a:r>
            <a:rPr lang="en-US" sz="1100" b="0" i="1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et al 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Nucl. Fusion </a:t>
          </a:r>
          <a:r>
            <a:rPr lang="en-US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57 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(2017) 076039</a:t>
          </a:r>
          <a:endParaRPr lang="ru-RU" sz="1100"/>
        </a:p>
      </xdr:txBody>
    </xdr:sp>
    <xdr:clientData/>
  </xdr:twoCellAnchor>
  <xdr:twoCellAnchor>
    <xdr:from>
      <xdr:col>0</xdr:col>
      <xdr:colOff>1284673</xdr:colOff>
      <xdr:row>27</xdr:row>
      <xdr:rowOff>101653</xdr:rowOff>
    </xdr:from>
    <xdr:to>
      <xdr:col>13</xdr:col>
      <xdr:colOff>82176</xdr:colOff>
      <xdr:row>28</xdr:row>
      <xdr:rowOff>176893</xdr:rowOff>
    </xdr:to>
    <xdr:sp macro="" textlink="">
      <xdr:nvSpPr>
        <xdr:cNvPr id="80" name="TextBox 79"/>
        <xdr:cNvSpPr txBox="1"/>
      </xdr:nvSpPr>
      <xdr:spPr>
        <a:xfrm>
          <a:off x="1284673" y="5413241"/>
          <a:ext cx="9211503" cy="269476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/>
            <a:t>Количество</a:t>
          </a:r>
          <a:r>
            <a:rPr lang="ru-RU" sz="1100" baseline="0"/>
            <a:t> Т в бланкете рассчитывается через давление а не через "в</a:t>
          </a:r>
          <a:r>
            <a:rPr lang="ru-RU" sz="1100"/>
            <a:t>ремя пребывания" в бланкете (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Residence time in blanket</a:t>
          </a:r>
          <a:r>
            <a:rPr lang="ru-RU" sz="1100"/>
            <a:t>) - 10 дней !!!</a:t>
          </a:r>
        </a:p>
      </xdr:txBody>
    </xdr:sp>
    <xdr:clientData/>
  </xdr:twoCellAnchor>
  <xdr:twoCellAnchor>
    <xdr:from>
      <xdr:col>1</xdr:col>
      <xdr:colOff>272143</xdr:colOff>
      <xdr:row>65</xdr:row>
      <xdr:rowOff>95250</xdr:rowOff>
    </xdr:from>
    <xdr:to>
      <xdr:col>21</xdr:col>
      <xdr:colOff>476250</xdr:colOff>
      <xdr:row>65</xdr:row>
      <xdr:rowOff>108857</xdr:rowOff>
    </xdr:to>
    <xdr:cxnSp macro="">
      <xdr:nvCxnSpPr>
        <xdr:cNvPr id="84" name="Прямая соединительная линия 83"/>
        <xdr:cNvCxnSpPr/>
      </xdr:nvCxnSpPr>
      <xdr:spPr>
        <a:xfrm>
          <a:off x="1714500" y="14015357"/>
          <a:ext cx="14233071" cy="13607"/>
        </a:xfrm>
        <a:prstGeom prst="line">
          <a:avLst/>
        </a:prstGeom>
        <a:ln>
          <a:solidFill>
            <a:srgbClr val="FF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435429</xdr:colOff>
      <xdr:row>68</xdr:row>
      <xdr:rowOff>27214</xdr:rowOff>
    </xdr:from>
    <xdr:to>
      <xdr:col>18</xdr:col>
      <xdr:colOff>312963</xdr:colOff>
      <xdr:row>70</xdr:row>
      <xdr:rowOff>190500</xdr:rowOff>
    </xdr:to>
    <xdr:cxnSp macro="">
      <xdr:nvCxnSpPr>
        <xdr:cNvPr id="67" name="Прямая соединительная линия 66"/>
        <xdr:cNvCxnSpPr/>
      </xdr:nvCxnSpPr>
      <xdr:spPr>
        <a:xfrm flipV="1">
          <a:off x="8368393" y="14559643"/>
          <a:ext cx="5374820" cy="571500"/>
        </a:xfrm>
        <a:prstGeom prst="line">
          <a:avLst/>
        </a:prstGeom>
        <a:ln w="38100" cmpd="dbl">
          <a:solidFill>
            <a:srgbClr val="00B0F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322541</xdr:colOff>
      <xdr:row>68</xdr:row>
      <xdr:rowOff>40821</xdr:rowOff>
    </xdr:from>
    <xdr:to>
      <xdr:col>8</xdr:col>
      <xdr:colOff>653143</xdr:colOff>
      <xdr:row>70</xdr:row>
      <xdr:rowOff>167181</xdr:rowOff>
    </xdr:to>
    <xdr:cxnSp macro="">
      <xdr:nvCxnSpPr>
        <xdr:cNvPr id="92" name="Прямая соединительная линия 91"/>
        <xdr:cNvCxnSpPr/>
      </xdr:nvCxnSpPr>
      <xdr:spPr>
        <a:xfrm flipV="1">
          <a:off x="1764898" y="14573250"/>
          <a:ext cx="5297209" cy="534574"/>
        </a:xfrm>
        <a:prstGeom prst="line">
          <a:avLst/>
        </a:prstGeom>
        <a:ln w="38100" cmpd="dbl">
          <a:solidFill>
            <a:srgbClr val="00B0F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22412</xdr:colOff>
      <xdr:row>27</xdr:row>
      <xdr:rowOff>59765</xdr:rowOff>
    </xdr:from>
    <xdr:to>
      <xdr:col>12</xdr:col>
      <xdr:colOff>59764</xdr:colOff>
      <xdr:row>28</xdr:row>
      <xdr:rowOff>149411</xdr:rowOff>
    </xdr:to>
    <xdr:cxnSp macro="">
      <xdr:nvCxnSpPr>
        <xdr:cNvPr id="8" name="Прямая соединительная линия 7"/>
        <xdr:cNvCxnSpPr/>
      </xdr:nvCxnSpPr>
      <xdr:spPr>
        <a:xfrm>
          <a:off x="9054353" y="5371353"/>
          <a:ext cx="717176" cy="28388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717176</xdr:colOff>
      <xdr:row>27</xdr:row>
      <xdr:rowOff>89647</xdr:rowOff>
    </xdr:from>
    <xdr:to>
      <xdr:col>12</xdr:col>
      <xdr:colOff>7470</xdr:colOff>
      <xdr:row>28</xdr:row>
      <xdr:rowOff>149411</xdr:rowOff>
    </xdr:to>
    <xdr:cxnSp macro="">
      <xdr:nvCxnSpPr>
        <xdr:cNvPr id="79" name="Прямая соединительная линия 78"/>
        <xdr:cNvCxnSpPr/>
      </xdr:nvCxnSpPr>
      <xdr:spPr>
        <a:xfrm flipV="1">
          <a:off x="9017000" y="5401235"/>
          <a:ext cx="702235" cy="2540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0.88877</cdr:x>
      <cdr:y>0.52534</cdr:y>
    </cdr:from>
    <cdr:to>
      <cdr:x>0.91205</cdr:x>
      <cdr:y>0.86591</cdr:y>
    </cdr:to>
    <cdr:grpSp>
      <cdr:nvGrpSpPr>
        <cdr:cNvPr id="7" name="Группа 6"/>
        <cdr:cNvGrpSpPr/>
      </cdr:nvGrpSpPr>
      <cdr:grpSpPr>
        <a:xfrm xmlns:a="http://schemas.openxmlformats.org/drawingml/2006/main">
          <a:off x="6682897" y="2338905"/>
          <a:ext cx="175049" cy="1516277"/>
          <a:chOff x="0" y="510726"/>
          <a:chExt cx="168557" cy="1558816"/>
        </a:xfrm>
      </cdr:grpSpPr>
      <cdr:sp macro="" textlink="">
        <cdr:nvSpPr>
          <cdr:cNvPr id="8" name="6-конечная звезда 7"/>
          <cdr:cNvSpPr/>
        </cdr:nvSpPr>
        <cdr:spPr>
          <a:xfrm xmlns:a="http://schemas.openxmlformats.org/drawingml/2006/main">
            <a:off x="0" y="510726"/>
            <a:ext cx="168557" cy="177774"/>
          </a:xfrm>
          <a:prstGeom xmlns:a="http://schemas.openxmlformats.org/drawingml/2006/main" prst="star6">
            <a:avLst/>
          </a:prstGeom>
          <a:solidFill xmlns:a="http://schemas.openxmlformats.org/drawingml/2006/main">
            <a:srgbClr val="FFFF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/>
          <a:p xmlns:a="http://schemas.openxmlformats.org/drawingml/2006/main">
            <a:endParaRPr lang="ru-RU"/>
          </a:p>
        </cdr:txBody>
      </cdr:sp>
      <cdr:cxnSp macro="">
        <cdr:nvCxnSpPr>
          <cdr:cNvPr id="9" name="Прямая соединительная линия 8"/>
          <cdr:cNvCxnSpPr/>
        </cdr:nvCxnSpPr>
        <cdr:spPr>
          <a:xfrm xmlns:a="http://schemas.openxmlformats.org/drawingml/2006/main" flipH="1">
            <a:off x="82871" y="648405"/>
            <a:ext cx="5968" cy="1421137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rgbClr val="FF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0.52266</cdr:x>
      <cdr:y>0.79395</cdr:y>
    </cdr:from>
    <cdr:to>
      <cdr:x>0.93301</cdr:x>
      <cdr:y>0.84271</cdr:y>
    </cdr:to>
    <cdr:sp macro="" textlink="">
      <cdr:nvSpPr>
        <cdr:cNvPr id="8" name="TextBox 26"/>
        <cdr:cNvSpPr txBox="1"/>
      </cdr:nvSpPr>
      <cdr:spPr>
        <a:xfrm xmlns:a="http://schemas.openxmlformats.org/drawingml/2006/main" rot="21300000">
          <a:off x="3158436" y="3506946"/>
          <a:ext cx="2479767" cy="2153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накопление по динамической модели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0;&#1089;&#1093;&#1086;&#1076;&#1085;&#1099;&#1077;%20&#1076;&#1072;&#1085;&#1085;&#1099;&#10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72;&#1083;&#1072;&#1085;&#1089;%20&#1095;&#1072;&#1089;&#1090;&#1080;&#1094;%20(&#1053;,%20D,%20T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6;&#1101;&#1083;&#1077;&#1084;&#1077;&#1085;&#1090;&#1099;&#1081;%20&#1088;&#1072;&#1089;&#1095;&#1077;&#1090;%20&#1089;&#1080;&#1089;&#1090;&#1077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 для расчета"/>
      <sheetName val="скан параметров"/>
      <sheetName val="ASTRA"/>
      <sheetName val="параметры установок"/>
      <sheetName val="выдача"/>
      <sheetName val="Лист2"/>
    </sheetNames>
    <sheetDataSet>
      <sheetData sheetId="0">
        <row r="1">
          <cell r="C1" t="str">
            <v>ДЕМО-ТИН</v>
          </cell>
        </row>
        <row r="3">
          <cell r="C3">
            <v>270</v>
          </cell>
          <cell r="K3">
            <v>0.91</v>
          </cell>
          <cell r="AM3">
            <v>8.9207785912464583</v>
          </cell>
        </row>
        <row r="4">
          <cell r="C4">
            <v>286</v>
          </cell>
          <cell r="AM4">
            <v>9.3413552842018586</v>
          </cell>
        </row>
        <row r="5">
          <cell r="C5">
            <v>133</v>
          </cell>
        </row>
        <row r="6">
          <cell r="C6">
            <v>180</v>
          </cell>
          <cell r="AM6">
            <v>8.920778591246453</v>
          </cell>
        </row>
        <row r="7">
          <cell r="C7">
            <v>17.27875959474386</v>
          </cell>
          <cell r="AM7">
            <v>8.500201898291051</v>
          </cell>
        </row>
        <row r="8">
          <cell r="C8">
            <v>2</v>
          </cell>
        </row>
        <row r="11">
          <cell r="C11">
            <v>8E+19</v>
          </cell>
        </row>
        <row r="12">
          <cell r="C12">
            <v>2.4607574272048387</v>
          </cell>
        </row>
        <row r="13">
          <cell r="C13">
            <v>6.4716265525384389E+19</v>
          </cell>
        </row>
        <row r="14">
          <cell r="C14">
            <v>1.1784920981299063E+19</v>
          </cell>
        </row>
        <row r="16">
          <cell r="C16">
            <v>33.165596022411073</v>
          </cell>
        </row>
        <row r="17">
          <cell r="C17">
            <v>36.385680359718272</v>
          </cell>
        </row>
        <row r="18">
          <cell r="C18">
            <v>788.12959684333293</v>
          </cell>
        </row>
        <row r="21">
          <cell r="C21">
            <v>50</v>
          </cell>
        </row>
        <row r="22">
          <cell r="C22">
            <v>50</v>
          </cell>
        </row>
        <row r="23">
          <cell r="C23">
            <v>0.5</v>
          </cell>
        </row>
        <row r="24">
          <cell r="C24">
            <v>0.5</v>
          </cell>
        </row>
        <row r="25">
          <cell r="C25">
            <v>2.5090617407398321</v>
          </cell>
        </row>
        <row r="27">
          <cell r="C27">
            <v>1.2</v>
          </cell>
        </row>
        <row r="28">
          <cell r="C28">
            <v>20</v>
          </cell>
        </row>
        <row r="30">
          <cell r="C30">
            <v>6</v>
          </cell>
        </row>
        <row r="31">
          <cell r="C31">
            <v>6</v>
          </cell>
          <cell r="F31">
            <v>4</v>
          </cell>
        </row>
        <row r="32">
          <cell r="C32">
            <v>30</v>
          </cell>
        </row>
        <row r="33">
          <cell r="C33">
            <v>500</v>
          </cell>
        </row>
        <row r="34">
          <cell r="C34">
            <v>10</v>
          </cell>
        </row>
        <row r="35">
          <cell r="C35">
            <v>0.8</v>
          </cell>
        </row>
        <row r="36">
          <cell r="C36">
            <v>0.4</v>
          </cell>
        </row>
        <row r="37">
          <cell r="C37">
            <v>4.5</v>
          </cell>
        </row>
        <row r="38">
          <cell r="C38">
            <v>19.5</v>
          </cell>
        </row>
        <row r="39">
          <cell r="C39">
            <v>0.6</v>
          </cell>
        </row>
        <row r="40">
          <cell r="C40">
            <v>0.8</v>
          </cell>
        </row>
        <row r="41">
          <cell r="C41">
            <v>20</v>
          </cell>
        </row>
        <row r="43">
          <cell r="C43">
            <v>1</v>
          </cell>
        </row>
        <row r="44">
          <cell r="C44">
            <v>1</v>
          </cell>
        </row>
        <row r="45">
          <cell r="C45">
            <v>8.8986461395615759</v>
          </cell>
        </row>
        <row r="48">
          <cell r="C48">
            <v>8.8986461395615706</v>
          </cell>
        </row>
        <row r="51">
          <cell r="C51">
            <v>2.8446965475698067</v>
          </cell>
        </row>
        <row r="52">
          <cell r="C52">
            <v>2.8329414690653585</v>
          </cell>
        </row>
        <row r="54">
          <cell r="C54">
            <v>1</v>
          </cell>
        </row>
        <row r="55">
          <cell r="C55">
            <v>1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1.3657989661467536</v>
          </cell>
        </row>
        <row r="59">
          <cell r="C59">
            <v>1.3657989661467536</v>
          </cell>
        </row>
        <row r="61">
          <cell r="C61">
            <v>100</v>
          </cell>
        </row>
        <row r="62">
          <cell r="C62">
            <v>8.5999999999999993E-2</v>
          </cell>
        </row>
        <row r="63">
          <cell r="C63">
            <v>0.16200000000000001</v>
          </cell>
        </row>
        <row r="64">
          <cell r="C64">
            <v>0.24</v>
          </cell>
        </row>
        <row r="66">
          <cell r="C66">
            <v>90</v>
          </cell>
        </row>
        <row r="67">
          <cell r="C67">
            <v>90</v>
          </cell>
        </row>
        <row r="68">
          <cell r="C68">
            <v>50</v>
          </cell>
        </row>
        <row r="70">
          <cell r="C70">
            <v>100</v>
          </cell>
        </row>
        <row r="71">
          <cell r="C71">
            <v>20</v>
          </cell>
        </row>
        <row r="72">
          <cell r="C72">
            <v>2</v>
          </cell>
        </row>
        <row r="74">
          <cell r="C74">
            <v>1</v>
          </cell>
        </row>
        <row r="75">
          <cell r="C75">
            <v>8</v>
          </cell>
        </row>
        <row r="76">
          <cell r="C76">
            <v>8</v>
          </cell>
        </row>
        <row r="78">
          <cell r="C78">
            <v>0.01</v>
          </cell>
        </row>
        <row r="79">
          <cell r="C79">
            <v>1.8480000000000001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 для расчета"/>
      <sheetName val="баланс тритий"/>
      <sheetName val="баланс дейтерий"/>
      <sheetName val="баланс протий"/>
      <sheetName val="результаты"/>
    </sheetNames>
    <sheetDataSet>
      <sheetData sheetId="0"/>
      <sheetData sheetId="1">
        <row r="4">
          <cell r="B4">
            <v>3.9163048082686361E+21</v>
          </cell>
        </row>
        <row r="9">
          <cell r="B9">
            <v>1.1784920981299063E+19</v>
          </cell>
        </row>
        <row r="10">
          <cell r="K10">
            <v>5.5629306064619889E-3</v>
          </cell>
        </row>
        <row r="267">
          <cell r="K267">
            <v>2.5600465550875615E-2</v>
          </cell>
        </row>
        <row r="327">
          <cell r="K327">
            <v>1.8520727644497375</v>
          </cell>
        </row>
        <row r="340">
          <cell r="H340">
            <v>569.96142687422093</v>
          </cell>
        </row>
        <row r="341">
          <cell r="H341">
            <v>555.62196887989569</v>
          </cell>
        </row>
        <row r="342">
          <cell r="H342">
            <v>336.10679996866446</v>
          </cell>
        </row>
      </sheetData>
      <sheetData sheetId="2">
        <row r="4">
          <cell r="B4">
            <v>3.9163048082686361E+21</v>
          </cell>
        </row>
      </sheetData>
      <sheetData sheetId="3">
        <row r="128">
          <cell r="B128">
            <v>3.5555555555555565E+17</v>
          </cell>
        </row>
      </sheetData>
      <sheetData sheetId="4">
        <row r="8">
          <cell r="AC8">
            <v>1.1784920981299063</v>
          </cell>
        </row>
        <row r="47">
          <cell r="BK47">
            <v>23.748392786425875</v>
          </cell>
        </row>
        <row r="48">
          <cell r="BK48">
            <v>1877.6732300006131</v>
          </cell>
        </row>
        <row r="53">
          <cell r="BK53">
            <v>8.1249885650696359E-4</v>
          </cell>
        </row>
        <row r="73">
          <cell r="AM73">
            <v>0.63405853168718307</v>
          </cell>
          <cell r="AN73">
            <v>0.63405853168718307</v>
          </cell>
          <cell r="AO73">
            <v>0.64727382236714692</v>
          </cell>
        </row>
        <row r="82">
          <cell r="AM82">
            <v>0.63405853168718307</v>
          </cell>
          <cell r="AN82">
            <v>0.63405853168718307</v>
          </cell>
          <cell r="AO82">
            <v>0.62087241715243024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 для расчета"/>
      <sheetName val="поэлементый расчет систем"/>
    </sheetNames>
    <sheetDataSet>
      <sheetData sheetId="0"/>
      <sheetData sheetId="1">
        <row r="14">
          <cell r="L14">
            <v>17.05049934999278</v>
          </cell>
        </row>
        <row r="169">
          <cell r="E169">
            <v>62.726399999999991</v>
          </cell>
          <cell r="G169">
            <v>348.47999999999996</v>
          </cell>
        </row>
        <row r="174">
          <cell r="G174">
            <v>3.0302608695652166E+23</v>
          </cell>
        </row>
        <row r="433">
          <cell r="L433">
            <v>102.88620438359523</v>
          </cell>
        </row>
        <row r="434">
          <cell r="L434">
            <v>102.85346589502372</v>
          </cell>
        </row>
        <row r="435">
          <cell r="L435">
            <v>102.35228971029488</v>
          </cell>
        </row>
        <row r="443">
          <cell r="G443">
            <v>344.81408733907142</v>
          </cell>
          <cell r="L443">
            <v>672.84763125781615</v>
          </cell>
        </row>
        <row r="444">
          <cell r="G444">
            <v>345.41156475550179</v>
          </cell>
          <cell r="L444">
            <v>658.47543477491945</v>
          </cell>
        </row>
        <row r="445">
          <cell r="G445">
            <v>354.55803012680281</v>
          </cell>
          <cell r="L445">
            <v>438.45908967895934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23"/>
  <sheetViews>
    <sheetView zoomScale="85" zoomScaleNormal="85" workbookViewId="0">
      <selection activeCell="F18" sqref="F18"/>
    </sheetView>
  </sheetViews>
  <sheetFormatPr defaultColWidth="9.1796875" defaultRowHeight="15.5" x14ac:dyDescent="0.35"/>
  <cols>
    <col min="1" max="1" width="70.54296875" style="2" customWidth="1"/>
    <col min="2" max="2" width="13.1796875" style="2" customWidth="1"/>
    <col min="3" max="3" width="12.26953125" style="2" customWidth="1"/>
    <col min="4" max="4" width="8.26953125" style="2" customWidth="1"/>
    <col min="5" max="5" width="4.7265625" style="2" customWidth="1"/>
    <col min="6" max="6" width="10.7265625" style="2" customWidth="1"/>
    <col min="7" max="7" width="11.54296875" style="2" customWidth="1"/>
    <col min="8" max="8" width="10.81640625" style="2" customWidth="1"/>
    <col min="9" max="9" width="10.7265625" style="2" customWidth="1"/>
    <col min="10" max="10" width="11.26953125" style="2" customWidth="1"/>
    <col min="11" max="11" width="10.81640625" style="2" customWidth="1"/>
    <col min="12" max="12" width="10.7265625" style="2" customWidth="1"/>
    <col min="13" max="13" width="11" style="2" customWidth="1"/>
    <col min="14" max="15" width="10.54296875" style="2" customWidth="1"/>
    <col min="16" max="16" width="11.26953125" style="2" customWidth="1"/>
    <col min="17" max="18" width="15.1796875" style="2" customWidth="1"/>
    <col min="19" max="19" width="14.7265625" style="2" customWidth="1"/>
    <col min="20" max="20" width="11" style="2" customWidth="1"/>
    <col min="21" max="21" width="11.453125" style="2" customWidth="1"/>
    <col min="22" max="22" width="11.7265625" style="2" customWidth="1"/>
    <col min="23" max="23" width="8.7265625" style="2" customWidth="1"/>
    <col min="24" max="24" width="10" style="2" customWidth="1"/>
    <col min="25" max="26" width="10.7265625" style="2" bestFit="1" customWidth="1"/>
    <col min="27" max="28" width="10.1796875" style="2" customWidth="1"/>
    <col min="29" max="29" width="10.7265625" style="2" bestFit="1" customWidth="1"/>
    <col min="30" max="30" width="10.81640625" style="2" customWidth="1"/>
    <col min="31" max="33" width="9.1796875" style="2"/>
    <col min="34" max="36" width="9.7265625" style="2" customWidth="1"/>
    <col min="37" max="37" width="9.1796875" style="2"/>
    <col min="38" max="38" width="9.26953125" style="2" bestFit="1" customWidth="1"/>
    <col min="39" max="39" width="9.1796875" style="2" customWidth="1"/>
    <col min="40" max="40" width="9.1796875" style="2"/>
    <col min="41" max="41" width="10" style="2" bestFit="1" customWidth="1"/>
    <col min="42" max="42" width="9.81640625" style="2" customWidth="1"/>
    <col min="43" max="43" width="9.1796875" style="2"/>
    <col min="44" max="44" width="9.26953125" style="2" bestFit="1" customWidth="1"/>
    <col min="45" max="16384" width="9.1796875" style="2"/>
  </cols>
  <sheetData>
    <row r="1" spans="2:46" x14ac:dyDescent="0.35">
      <c r="B1" s="319" t="s">
        <v>76</v>
      </c>
      <c r="C1" s="312" t="str">
        <f>'[1]параметры для расчета'!$C$1</f>
        <v>ДЕМО-ТИН</v>
      </c>
      <c r="D1" s="144"/>
    </row>
    <row r="3" spans="2:46" x14ac:dyDescent="0.35">
      <c r="B3" s="319" t="s">
        <v>204</v>
      </c>
      <c r="C3" s="259">
        <f>'[1]параметры для расчета'!$C$3</f>
        <v>270</v>
      </c>
      <c r="D3" s="23" t="s">
        <v>0</v>
      </c>
      <c r="J3" s="3" t="s">
        <v>233</v>
      </c>
      <c r="K3" s="259">
        <f>'[1]параметры для расчета'!$K$3</f>
        <v>0.91</v>
      </c>
    </row>
    <row r="4" spans="2:46" x14ac:dyDescent="0.35">
      <c r="B4" s="319" t="s">
        <v>205</v>
      </c>
      <c r="C4" s="259">
        <f>'[1]параметры для расчета'!$C$4</f>
        <v>286</v>
      </c>
      <c r="D4" s="109" t="s">
        <v>3</v>
      </c>
      <c r="J4" s="3" t="s">
        <v>234</v>
      </c>
      <c r="K4" s="291">
        <f>1-K3</f>
        <v>8.9999999999999969E-2</v>
      </c>
    </row>
    <row r="5" spans="2:46" x14ac:dyDescent="0.35">
      <c r="B5" s="319" t="s">
        <v>225</v>
      </c>
      <c r="C5" s="296">
        <f>'[1]параметры для расчета'!$C$5</f>
        <v>133</v>
      </c>
      <c r="D5" s="23" t="s">
        <v>0</v>
      </c>
      <c r="J5" s="3" t="s">
        <v>222</v>
      </c>
      <c r="K5" s="291">
        <f>K3*C5</f>
        <v>121.03</v>
      </c>
      <c r="L5" s="23" t="s">
        <v>0</v>
      </c>
    </row>
    <row r="6" spans="2:46" x14ac:dyDescent="0.35">
      <c r="B6" s="3" t="s">
        <v>224</v>
      </c>
      <c r="C6" s="297">
        <f>'[1]параметры для расчета'!$C$6</f>
        <v>180</v>
      </c>
      <c r="D6" s="109" t="s">
        <v>3</v>
      </c>
      <c r="J6" s="3" t="s">
        <v>223</v>
      </c>
      <c r="K6" s="291">
        <f>K4*C5</f>
        <v>11.969999999999995</v>
      </c>
      <c r="L6" s="23" t="s">
        <v>0</v>
      </c>
      <c r="S6" s="96"/>
      <c r="T6" s="96"/>
    </row>
    <row r="7" spans="2:46" x14ac:dyDescent="0.35">
      <c r="B7" s="3" t="s">
        <v>211</v>
      </c>
      <c r="C7" s="265">
        <f>'[1]параметры для расчета'!$C$7</f>
        <v>17.27875959474386</v>
      </c>
      <c r="D7" s="23" t="s">
        <v>242</v>
      </c>
      <c r="J7" s="3" t="s">
        <v>241</v>
      </c>
      <c r="K7" s="291">
        <f>C6*K3^2</f>
        <v>149.05800000000002</v>
      </c>
      <c r="L7" s="109" t="s">
        <v>3</v>
      </c>
      <c r="S7" s="96"/>
      <c r="T7" s="96"/>
    </row>
    <row r="8" spans="2:46" x14ac:dyDescent="0.35">
      <c r="C8" s="148"/>
      <c r="S8" s="280"/>
      <c r="T8" s="280"/>
    </row>
    <row r="9" spans="2:46" ht="15.65" customHeight="1" x14ac:dyDescent="0.35">
      <c r="B9" s="319" t="s">
        <v>227</v>
      </c>
      <c r="C9" s="295">
        <f>'[1]параметры для расчета'!$C$8</f>
        <v>2</v>
      </c>
      <c r="D9" s="23" t="s">
        <v>6</v>
      </c>
      <c r="J9" s="351"/>
      <c r="K9" s="107"/>
      <c r="L9" s="350"/>
      <c r="M9" s="60"/>
      <c r="N9" s="352"/>
      <c r="O9" s="45"/>
      <c r="S9" s="280"/>
      <c r="T9" s="280"/>
    </row>
    <row r="10" spans="2:46" x14ac:dyDescent="0.35">
      <c r="B10" s="245" t="s">
        <v>226</v>
      </c>
      <c r="C10" s="298">
        <f>'[1]параметры для расчета'!$C$11</f>
        <v>8E+19</v>
      </c>
      <c r="D10" s="23" t="s">
        <v>1</v>
      </c>
      <c r="J10" s="351"/>
      <c r="K10" s="107"/>
      <c r="L10" s="350"/>
      <c r="M10" s="65"/>
      <c r="N10" s="352"/>
      <c r="O10" s="45"/>
    </row>
    <row r="11" spans="2:46" x14ac:dyDescent="0.35">
      <c r="B11" s="3" t="s">
        <v>221</v>
      </c>
      <c r="C11" s="354">
        <f>'[1]параметры для расчета'!$C$12</f>
        <v>2.4607574272048387</v>
      </c>
      <c r="J11" s="347"/>
      <c r="K11" s="20"/>
      <c r="L11" s="20"/>
      <c r="M11" s="60"/>
      <c r="U11" s="283"/>
      <c r="AR11" s="59"/>
    </row>
    <row r="12" spans="2:46" x14ac:dyDescent="0.35">
      <c r="B12" s="36" t="s">
        <v>232</v>
      </c>
      <c r="C12" s="298">
        <f>'[1]параметры для расчета'!$C$13</f>
        <v>6.4716265525384389E+19</v>
      </c>
      <c r="D12" s="23" t="s">
        <v>1</v>
      </c>
      <c r="J12" s="348"/>
      <c r="K12" s="349"/>
      <c r="L12" s="340"/>
      <c r="M12" s="60"/>
      <c r="U12" s="284"/>
      <c r="AR12" s="30"/>
      <c r="AT12" s="1"/>
    </row>
    <row r="13" spans="2:46" ht="15.65" customHeight="1" x14ac:dyDescent="0.35">
      <c r="B13" s="319" t="s">
        <v>78</v>
      </c>
      <c r="C13" s="355">
        <f>'[1]параметры для расчета'!$C$14</f>
        <v>1.1784920981299063E+19</v>
      </c>
      <c r="D13" s="144" t="s">
        <v>20</v>
      </c>
      <c r="N13" s="86"/>
      <c r="O13" s="86"/>
      <c r="U13" s="275"/>
      <c r="AR13" s="1"/>
      <c r="AT13" s="30"/>
    </row>
    <row r="14" spans="2:46" ht="15.65" customHeight="1" x14ac:dyDescent="0.35">
      <c r="B14" s="36"/>
      <c r="D14" s="144"/>
      <c r="J14" s="277"/>
      <c r="K14" s="117"/>
      <c r="L14" s="60"/>
      <c r="M14" s="86"/>
      <c r="N14" s="86"/>
      <c r="O14" s="86"/>
      <c r="U14" s="275"/>
    </row>
    <row r="15" spans="2:46" x14ac:dyDescent="0.35">
      <c r="B15" s="319" t="s">
        <v>228</v>
      </c>
      <c r="C15" s="15">
        <f>'[1]параметры для расчета'!$C$16</f>
        <v>33.165596022411073</v>
      </c>
      <c r="D15" s="144" t="s">
        <v>26</v>
      </c>
    </row>
    <row r="16" spans="2:46" x14ac:dyDescent="0.35">
      <c r="B16" s="258" t="s">
        <v>229</v>
      </c>
      <c r="C16" s="356">
        <f>'[1]параметры для расчета'!$C$17</f>
        <v>36.385680359718272</v>
      </c>
      <c r="D16" s="144" t="s">
        <v>26</v>
      </c>
      <c r="U16" s="148"/>
      <c r="AL16" s="3"/>
    </row>
    <row r="17" spans="2:38" x14ac:dyDescent="0.35">
      <c r="B17" s="319" t="s">
        <v>230</v>
      </c>
      <c r="C17" s="247">
        <f>'[1]параметры для расчета'!$C$18</f>
        <v>788.12959684333293</v>
      </c>
      <c r="D17" s="144" t="s">
        <v>29</v>
      </c>
      <c r="AL17" s="3"/>
    </row>
    <row r="18" spans="2:38" ht="15.65" customHeight="1" x14ac:dyDescent="0.45">
      <c r="B18" s="258" t="s">
        <v>231</v>
      </c>
      <c r="C18" s="357">
        <f>'[1]параметры для расчета'!$F$19</f>
        <v>0</v>
      </c>
      <c r="D18" s="137"/>
      <c r="E18" s="74"/>
      <c r="F18" s="359"/>
      <c r="G18" s="285"/>
      <c r="J18" s="336"/>
      <c r="K18" s="322"/>
      <c r="L18" s="337"/>
      <c r="AL18" s="3"/>
    </row>
    <row r="19" spans="2:38" ht="14.25" customHeight="1" x14ac:dyDescent="0.35">
      <c r="U19" s="148"/>
      <c r="AL19" s="3"/>
    </row>
    <row r="20" spans="2:38" x14ac:dyDescent="0.35">
      <c r="B20" s="6" t="s">
        <v>250</v>
      </c>
      <c r="C20" s="358">
        <f>100-'[1]параметры для расчета'!$C$21</f>
        <v>50</v>
      </c>
      <c r="D20" s="30" t="s">
        <v>11</v>
      </c>
      <c r="J20" s="65"/>
      <c r="K20" s="60"/>
      <c r="L20" s="60"/>
      <c r="M20" s="60"/>
      <c r="U20" s="264"/>
      <c r="AL20" s="3"/>
    </row>
    <row r="21" spans="2:38" x14ac:dyDescent="0.35">
      <c r="B21" s="74" t="s">
        <v>145</v>
      </c>
      <c r="C21" s="299">
        <f>'[1]параметры для расчета'!$C$22</f>
        <v>50</v>
      </c>
      <c r="D21" s="2" t="s">
        <v>11</v>
      </c>
      <c r="J21" s="20"/>
      <c r="K21" s="261"/>
      <c r="L21" s="60"/>
      <c r="M21" s="344"/>
      <c r="AA21" s="3"/>
      <c r="AL21" s="3"/>
    </row>
    <row r="22" spans="2:38" ht="15.75" customHeight="1" x14ac:dyDescent="0.35">
      <c r="B22" s="74" t="s">
        <v>214</v>
      </c>
      <c r="C22" s="138">
        <f>'[1]параметры для расчета'!$C$23</f>
        <v>0.5</v>
      </c>
      <c r="D22" s="70" t="s">
        <v>11</v>
      </c>
      <c r="J22" s="60"/>
      <c r="K22" s="60"/>
      <c r="L22" s="60"/>
      <c r="M22" s="60"/>
      <c r="V22" s="86"/>
      <c r="W22" s="86"/>
      <c r="X22" s="86"/>
      <c r="Y22" s="86"/>
      <c r="Z22" s="86"/>
      <c r="AA22" s="86"/>
      <c r="AB22" s="86"/>
      <c r="AC22" s="86"/>
      <c r="AD22" s="86"/>
      <c r="AE22" s="136"/>
      <c r="AL22" s="3"/>
    </row>
    <row r="23" spans="2:38" ht="15" customHeight="1" x14ac:dyDescent="0.35">
      <c r="B23" s="74" t="s">
        <v>213</v>
      </c>
      <c r="C23" s="292">
        <f>'[1]параметры для расчета'!$C$24</f>
        <v>0.5</v>
      </c>
      <c r="D23" s="70" t="s">
        <v>11</v>
      </c>
      <c r="M23" s="148"/>
      <c r="V23" s="86"/>
      <c r="W23" s="86"/>
      <c r="AL23" s="3"/>
    </row>
    <row r="24" spans="2:38" ht="15.75" customHeight="1" x14ac:dyDescent="0.35">
      <c r="B24" s="74" t="s">
        <v>212</v>
      </c>
      <c r="C24" s="286">
        <f>'[1]параметры для расчета'!$C$25</f>
        <v>2.5090617407398321</v>
      </c>
      <c r="D24" s="70" t="s">
        <v>11</v>
      </c>
      <c r="N24" s="96"/>
      <c r="O24" s="96"/>
      <c r="V24" s="86"/>
      <c r="W24" s="86"/>
      <c r="X24" s="86"/>
      <c r="AL24" s="3"/>
    </row>
    <row r="25" spans="2:38" ht="15.65" customHeight="1" x14ac:dyDescent="0.35"/>
    <row r="26" spans="2:38" ht="15.65" customHeight="1" x14ac:dyDescent="0.35">
      <c r="B26" s="3" t="s">
        <v>251</v>
      </c>
      <c r="C26" s="138">
        <f>'[1]параметры для расчета'!$C$27</f>
        <v>1.2</v>
      </c>
      <c r="J26" s="144"/>
      <c r="AL26" s="3"/>
    </row>
    <row r="27" spans="2:38" ht="15.75" customHeight="1" x14ac:dyDescent="0.35">
      <c r="B27" s="88" t="s">
        <v>219</v>
      </c>
      <c r="C27" s="239">
        <f>'[1]параметры для расчета'!$C$28</f>
        <v>20</v>
      </c>
      <c r="D27" s="57" t="s">
        <v>92</v>
      </c>
      <c r="AL27" s="3"/>
    </row>
    <row r="28" spans="2:38" x14ac:dyDescent="0.35">
      <c r="AL28" s="3"/>
    </row>
    <row r="29" spans="2:38" ht="15.75" customHeight="1" x14ac:dyDescent="0.35">
      <c r="B29" s="319" t="s">
        <v>33</v>
      </c>
      <c r="C29" s="15">
        <f>'[1]параметры для расчета'!$C$70</f>
        <v>100</v>
      </c>
      <c r="D29" s="144" t="s">
        <v>2</v>
      </c>
      <c r="U29" s="30"/>
      <c r="AL29" s="3"/>
    </row>
    <row r="30" spans="2:38" x14ac:dyDescent="0.35">
      <c r="B30" s="36" t="s">
        <v>249</v>
      </c>
      <c r="C30" s="353">
        <f>'[1]параметры для расчета'!$C$30</f>
        <v>6</v>
      </c>
      <c r="D30" s="144" t="s">
        <v>26</v>
      </c>
      <c r="AL30" s="3"/>
    </row>
    <row r="31" spans="2:38" x14ac:dyDescent="0.35">
      <c r="B31" s="319" t="s">
        <v>37</v>
      </c>
      <c r="C31" s="294">
        <f>'[1]параметры для расчета'!$C$31</f>
        <v>6</v>
      </c>
      <c r="D31" s="144" t="s">
        <v>20</v>
      </c>
      <c r="F31" s="345">
        <f>'[1]параметры для расчета'!$F$31</f>
        <v>4</v>
      </c>
      <c r="G31" s="2" t="s">
        <v>247</v>
      </c>
      <c r="AL31" s="3"/>
    </row>
    <row r="32" spans="2:38" x14ac:dyDescent="0.35">
      <c r="B32" s="319" t="s">
        <v>14</v>
      </c>
      <c r="C32" s="294">
        <f>'[1]параметры для расчета'!$C$32</f>
        <v>30</v>
      </c>
      <c r="D32" s="23" t="s">
        <v>30</v>
      </c>
      <c r="F32" s="346"/>
      <c r="G32" s="109" t="s">
        <v>248</v>
      </c>
    </row>
    <row r="33" spans="1:24" x14ac:dyDescent="0.35">
      <c r="B33" s="36" t="s">
        <v>203</v>
      </c>
      <c r="C33" s="295">
        <f>'[1]параметры для расчета'!$C$33</f>
        <v>500</v>
      </c>
      <c r="D33" s="19" t="s">
        <v>31</v>
      </c>
    </row>
    <row r="34" spans="1:24" x14ac:dyDescent="0.35">
      <c r="B34" s="3" t="s">
        <v>15</v>
      </c>
      <c r="C34" s="138">
        <f>'[1]параметры для расчета'!$C$34</f>
        <v>10</v>
      </c>
      <c r="D34" s="252" t="s">
        <v>16</v>
      </c>
    </row>
    <row r="35" spans="1:24" x14ac:dyDescent="0.35">
      <c r="B35" s="3" t="s">
        <v>156</v>
      </c>
      <c r="C35" s="138">
        <f>'[1]параметры для расчета'!$C$35</f>
        <v>0.8</v>
      </c>
      <c r="D35" s="252" t="s">
        <v>16</v>
      </c>
      <c r="O35" s="96"/>
    </row>
    <row r="36" spans="1:24" x14ac:dyDescent="0.35">
      <c r="B36" s="3" t="s">
        <v>157</v>
      </c>
      <c r="C36" s="138">
        <f>'[1]параметры для расчета'!$C$36</f>
        <v>0.4</v>
      </c>
      <c r="D36" s="252" t="s">
        <v>16</v>
      </c>
      <c r="L36" s="338"/>
      <c r="M36" s="339"/>
      <c r="N36" s="339"/>
      <c r="O36" s="96"/>
    </row>
    <row r="37" spans="1:24" ht="16.5" customHeight="1" x14ac:dyDescent="0.35">
      <c r="B37" s="3" t="s">
        <v>220</v>
      </c>
      <c r="C37" s="259">
        <f>'[1]параметры для расчета'!$C$37</f>
        <v>4.5</v>
      </c>
      <c r="D37" s="56" t="s">
        <v>8</v>
      </c>
      <c r="E37" s="86"/>
      <c r="L37" s="340"/>
      <c r="M37" s="339"/>
      <c r="N37" s="339"/>
      <c r="O37" s="96"/>
    </row>
    <row r="38" spans="1:24" ht="16.5" customHeight="1" x14ac:dyDescent="0.35">
      <c r="B38" s="3" t="s">
        <v>184</v>
      </c>
      <c r="C38" s="259">
        <f>'[1]параметры для расчета'!$C$38</f>
        <v>19.5</v>
      </c>
      <c r="D38" s="56" t="s">
        <v>8</v>
      </c>
      <c r="E38" s="86"/>
      <c r="F38" s="254"/>
      <c r="K38" s="338"/>
      <c r="L38" s="340"/>
      <c r="M38" s="339"/>
      <c r="N38" s="339"/>
    </row>
    <row r="39" spans="1:24" ht="16.5" customHeight="1" x14ac:dyDescent="0.35">
      <c r="A39" s="3" t="s">
        <v>237</v>
      </c>
      <c r="B39" s="5" t="s">
        <v>9</v>
      </c>
      <c r="C39" s="265">
        <f>'[1]параметры для расчета'!$C$39</f>
        <v>0.6</v>
      </c>
      <c r="D39" s="30"/>
      <c r="E39" s="150"/>
      <c r="F39" s="255"/>
      <c r="K39" s="35"/>
      <c r="L39" s="340"/>
      <c r="M39" s="342"/>
      <c r="N39" s="343"/>
      <c r="U39" s="27"/>
    </row>
    <row r="40" spans="1:24" ht="17.5" x14ac:dyDescent="0.35">
      <c r="A40" s="3" t="s">
        <v>238</v>
      </c>
      <c r="B40" s="5" t="s">
        <v>5</v>
      </c>
      <c r="C40" s="265">
        <f>'[1]параметры для расчета'!$C$40</f>
        <v>0.8</v>
      </c>
      <c r="D40" s="30"/>
      <c r="E40" s="253"/>
      <c r="F40" s="255"/>
      <c r="H40" s="120"/>
      <c r="K40" s="341"/>
      <c r="O40" s="60"/>
      <c r="P40" s="60"/>
      <c r="Q40" s="60"/>
      <c r="R40" s="60"/>
      <c r="S40" s="60"/>
      <c r="T40" s="60"/>
      <c r="U40" s="20"/>
      <c r="V40" s="60"/>
      <c r="W40" s="60"/>
      <c r="X40" s="60"/>
    </row>
    <row r="41" spans="1:24" x14ac:dyDescent="0.35">
      <c r="B41" s="6" t="s">
        <v>155</v>
      </c>
      <c r="C41" s="256">
        <f>'[1]параметры для расчета'!$C$41</f>
        <v>20</v>
      </c>
      <c r="D41" s="144" t="s">
        <v>11</v>
      </c>
      <c r="F41" s="115" t="s">
        <v>190</v>
      </c>
      <c r="K41" s="35"/>
      <c r="M41" s="315"/>
      <c r="N41" s="315"/>
      <c r="O41" s="60"/>
      <c r="P41" s="60"/>
      <c r="Q41" s="60"/>
      <c r="R41" s="60"/>
      <c r="S41" s="60"/>
      <c r="T41" s="60"/>
      <c r="U41" s="60"/>
      <c r="V41" s="20"/>
      <c r="W41" s="60"/>
      <c r="X41" s="60"/>
    </row>
    <row r="42" spans="1:24" ht="15.65" customHeight="1" x14ac:dyDescent="0.35">
      <c r="J42" s="83"/>
      <c r="M42" s="315"/>
      <c r="N42" s="315"/>
      <c r="O42" s="60"/>
      <c r="P42" s="60"/>
      <c r="Q42" s="60"/>
      <c r="R42" s="60"/>
      <c r="S42" s="60"/>
      <c r="T42" s="60"/>
      <c r="U42" s="60"/>
      <c r="V42" s="60"/>
      <c r="W42" s="60"/>
      <c r="X42" s="60"/>
    </row>
    <row r="43" spans="1:24" x14ac:dyDescent="0.35">
      <c r="A43" s="319" t="s">
        <v>216</v>
      </c>
      <c r="B43" s="3" t="s">
        <v>244</v>
      </c>
      <c r="C43" s="259">
        <f>'[1]параметры для расчета'!$C$43</f>
        <v>1</v>
      </c>
      <c r="D43" s="2" t="s">
        <v>20</v>
      </c>
      <c r="H43" s="43"/>
      <c r="I43" s="120"/>
      <c r="J43" s="314"/>
      <c r="K43" s="314"/>
      <c r="O43" s="60"/>
      <c r="P43" s="60"/>
      <c r="Q43" s="107"/>
      <c r="R43" s="107"/>
      <c r="S43" s="107"/>
      <c r="T43" s="60"/>
      <c r="U43" s="60"/>
      <c r="V43" s="60"/>
      <c r="W43" s="60"/>
      <c r="X43" s="60"/>
    </row>
    <row r="44" spans="1:24" x14ac:dyDescent="0.35">
      <c r="B44" s="3" t="s">
        <v>243</v>
      </c>
      <c r="C44" s="259">
        <f>'[1]параметры для расчета'!$C$44</f>
        <v>1</v>
      </c>
      <c r="D44" s="2" t="s">
        <v>20</v>
      </c>
      <c r="I44" s="120"/>
      <c r="J44" s="315"/>
      <c r="K44" s="315"/>
      <c r="O44" s="60"/>
      <c r="P44" s="60"/>
      <c r="Q44" s="51"/>
      <c r="R44" s="51"/>
      <c r="S44" s="51"/>
      <c r="T44" s="321"/>
      <c r="U44" s="60"/>
      <c r="V44" s="60"/>
      <c r="W44" s="60"/>
      <c r="X44" s="60"/>
    </row>
    <row r="45" spans="1:24" ht="15.65" customHeight="1" x14ac:dyDescent="0.35">
      <c r="A45" s="319" t="s">
        <v>217</v>
      </c>
      <c r="B45" s="3" t="s">
        <v>244</v>
      </c>
      <c r="C45" s="330">
        <f>'[1]параметры для расчета'!$C$45</f>
        <v>8.8986461395615759</v>
      </c>
      <c r="D45" s="109" t="s">
        <v>199</v>
      </c>
      <c r="I45" s="120"/>
      <c r="J45" s="74" t="s">
        <v>235</v>
      </c>
      <c r="K45" s="289">
        <f>[2]результаты!AM73</f>
        <v>0.63405853168718307</v>
      </c>
      <c r="O45" s="60"/>
      <c r="P45" s="60"/>
      <c r="Q45" s="60"/>
      <c r="R45" s="78"/>
      <c r="S45" s="60"/>
      <c r="T45" s="60"/>
      <c r="U45" s="60"/>
      <c r="V45" s="60"/>
      <c r="W45" s="60"/>
      <c r="X45" s="60"/>
    </row>
    <row r="46" spans="1:24" x14ac:dyDescent="0.35">
      <c r="C46" s="331">
        <f>'[1]параметры для расчета'!$AM$3</f>
        <v>8.9207785912464583</v>
      </c>
      <c r="K46" s="290">
        <f>[2]результаты!AN73</f>
        <v>0.63405853168718307</v>
      </c>
      <c r="O46" s="60"/>
      <c r="P46" s="60"/>
      <c r="Q46" s="51"/>
      <c r="R46" s="51"/>
      <c r="S46" s="51"/>
      <c r="T46" s="116"/>
      <c r="U46" s="60"/>
      <c r="V46" s="60"/>
      <c r="W46" s="60"/>
      <c r="X46" s="60"/>
    </row>
    <row r="47" spans="1:24" ht="15.65" customHeight="1" x14ac:dyDescent="0.35">
      <c r="B47" s="3"/>
      <c r="C47" s="332">
        <f>'[1]параметры для расчета'!$AM$4</f>
        <v>9.3413552842018586</v>
      </c>
      <c r="D47" s="109"/>
      <c r="I47" s="242"/>
      <c r="K47" s="300">
        <f>[2]результаты!AO73</f>
        <v>0.64727382236714692</v>
      </c>
      <c r="O47" s="60"/>
      <c r="P47" s="60"/>
      <c r="Q47" s="107"/>
      <c r="R47" s="107"/>
      <c r="S47" s="107"/>
      <c r="T47" s="60"/>
      <c r="U47" s="60"/>
      <c r="V47" s="60"/>
      <c r="W47" s="60"/>
      <c r="X47" s="60"/>
    </row>
    <row r="48" spans="1:24" x14ac:dyDescent="0.35">
      <c r="B48" s="3" t="s">
        <v>243</v>
      </c>
      <c r="C48" s="330">
        <f>'[1]параметры для расчета'!$C$48</f>
        <v>8.8986461395615706</v>
      </c>
      <c r="D48" s="109" t="s">
        <v>199</v>
      </c>
      <c r="I48" s="242"/>
      <c r="J48" s="293" t="s">
        <v>236</v>
      </c>
      <c r="K48" s="289">
        <f>[2]результаты!AM82</f>
        <v>0.63405853168718307</v>
      </c>
      <c r="M48" s="315"/>
      <c r="N48" s="315"/>
      <c r="O48" s="60"/>
      <c r="P48" s="60"/>
      <c r="Q48" s="60"/>
      <c r="R48" s="60"/>
      <c r="S48" s="60"/>
      <c r="T48" s="60"/>
      <c r="U48" s="60"/>
      <c r="V48" s="60"/>
      <c r="W48" s="60"/>
      <c r="X48" s="60"/>
    </row>
    <row r="49" spans="1:24" ht="15.65" customHeight="1" x14ac:dyDescent="0.35">
      <c r="C49" s="331">
        <f>'[1]параметры для расчета'!$AM$6</f>
        <v>8.920778591246453</v>
      </c>
      <c r="I49" s="120"/>
      <c r="J49" s="315"/>
      <c r="K49" s="290">
        <f>[2]результаты!AN82</f>
        <v>0.63405853168718307</v>
      </c>
      <c r="M49" s="315"/>
      <c r="N49" s="315"/>
      <c r="O49" s="60"/>
      <c r="P49" s="60"/>
      <c r="Q49" s="60"/>
      <c r="R49" s="78"/>
      <c r="S49" s="60"/>
      <c r="T49" s="60"/>
      <c r="U49" s="60"/>
      <c r="V49" s="60"/>
      <c r="W49" s="60"/>
      <c r="X49" s="60"/>
    </row>
    <row r="50" spans="1:24" x14ac:dyDescent="0.35">
      <c r="C50" s="332">
        <f>'[1]параметры для расчета'!$AM$7</f>
        <v>8.500201898291051</v>
      </c>
      <c r="I50" s="120"/>
      <c r="J50" s="315"/>
      <c r="K50" s="300">
        <f>[2]результаты!AO82</f>
        <v>0.62087241715243024</v>
      </c>
      <c r="L50" s="317"/>
      <c r="M50" s="318"/>
      <c r="O50" s="60"/>
      <c r="P50" s="60"/>
      <c r="Q50" s="225"/>
      <c r="R50" s="225"/>
      <c r="S50" s="225"/>
      <c r="T50" s="321"/>
      <c r="U50" s="287"/>
      <c r="V50" s="322"/>
      <c r="W50" s="60"/>
      <c r="X50" s="60"/>
    </row>
    <row r="51" spans="1:24" x14ac:dyDescent="0.35">
      <c r="A51" s="3" t="s">
        <v>218</v>
      </c>
      <c r="B51" s="3" t="s">
        <v>244</v>
      </c>
      <c r="C51" s="15">
        <f>'[1]параметры для расчета'!$C$51</f>
        <v>2.8446965475698067</v>
      </c>
      <c r="D51" s="109" t="s">
        <v>80</v>
      </c>
      <c r="E51" s="135" t="s">
        <v>7</v>
      </c>
      <c r="F51" s="272">
        <f>3.14*(C51/2)^3</f>
        <v>9.0354023815721582</v>
      </c>
      <c r="G51" s="2" t="s">
        <v>209</v>
      </c>
      <c r="I51" s="120"/>
      <c r="J51" s="315"/>
      <c r="K51" s="315"/>
      <c r="O51" s="60"/>
      <c r="P51" s="60"/>
      <c r="Q51" s="225"/>
      <c r="R51" s="323"/>
      <c r="S51" s="323"/>
      <c r="T51" s="321"/>
      <c r="U51" s="225"/>
      <c r="V51" s="225"/>
      <c r="W51" s="60"/>
      <c r="X51" s="60"/>
    </row>
    <row r="52" spans="1:24" x14ac:dyDescent="0.35">
      <c r="B52" s="3" t="s">
        <v>243</v>
      </c>
      <c r="C52" s="15">
        <f>'[1]параметры для расчета'!$C$52</f>
        <v>2.8329414690653585</v>
      </c>
      <c r="D52" s="109" t="s">
        <v>80</v>
      </c>
      <c r="E52" s="146" t="s">
        <v>7</v>
      </c>
      <c r="F52" s="272">
        <f>3.14*(C52/2)^3</f>
        <v>8.9238542040218896</v>
      </c>
      <c r="G52" s="2" t="s">
        <v>209</v>
      </c>
      <c r="J52" s="316"/>
      <c r="K52" s="316"/>
      <c r="L52" s="313"/>
      <c r="M52" s="123"/>
      <c r="O52" s="60"/>
      <c r="P52" s="60"/>
      <c r="Q52" s="323"/>
      <c r="R52" s="323"/>
      <c r="S52" s="323"/>
      <c r="T52" s="321"/>
      <c r="U52" s="60"/>
      <c r="V52" s="261"/>
      <c r="W52" s="60"/>
      <c r="X52" s="60"/>
    </row>
    <row r="53" spans="1:24" ht="16.5" customHeight="1" x14ac:dyDescent="0.35">
      <c r="L53" s="313"/>
      <c r="O53" s="60"/>
      <c r="P53" s="60"/>
      <c r="Q53" s="60"/>
      <c r="R53" s="78"/>
      <c r="S53" s="60"/>
      <c r="T53" s="60"/>
      <c r="U53" s="60"/>
      <c r="V53" s="60"/>
      <c r="W53" s="60"/>
      <c r="X53" s="60"/>
    </row>
    <row r="54" spans="1:24" ht="15" customHeight="1" x14ac:dyDescent="0.35">
      <c r="A54" s="319" t="s">
        <v>216</v>
      </c>
      <c r="B54" s="3" t="s">
        <v>245</v>
      </c>
      <c r="C54" s="259">
        <f>'[1]параметры для расчета'!$C$54</f>
        <v>1</v>
      </c>
      <c r="D54" s="2" t="s">
        <v>20</v>
      </c>
      <c r="J54" s="273"/>
      <c r="K54" s="78"/>
      <c r="L54" s="313"/>
      <c r="O54" s="324"/>
      <c r="P54" s="60"/>
      <c r="Q54" s="278"/>
      <c r="R54" s="278"/>
      <c r="S54" s="278"/>
      <c r="T54" s="321"/>
      <c r="U54" s="60"/>
      <c r="V54" s="60"/>
      <c r="W54" s="60"/>
      <c r="X54" s="60"/>
    </row>
    <row r="55" spans="1:24" x14ac:dyDescent="0.35">
      <c r="B55" s="3" t="s">
        <v>246</v>
      </c>
      <c r="C55" s="259">
        <f>'[1]параметры для расчета'!$C$55</f>
        <v>1</v>
      </c>
      <c r="D55" s="2" t="s">
        <v>20</v>
      </c>
      <c r="J55" s="273"/>
      <c r="K55" s="78"/>
      <c r="O55" s="60"/>
      <c r="P55" s="60"/>
      <c r="Q55" s="325"/>
      <c r="R55" s="325"/>
      <c r="S55" s="65"/>
      <c r="T55" s="326"/>
      <c r="U55" s="60"/>
      <c r="V55" s="60"/>
      <c r="W55" s="60"/>
      <c r="X55" s="60"/>
    </row>
    <row r="56" spans="1:24" x14ac:dyDescent="0.35">
      <c r="A56" s="319" t="s">
        <v>217</v>
      </c>
      <c r="B56" s="3" t="s">
        <v>245</v>
      </c>
      <c r="C56" s="311">
        <f>'[1]параметры для расчета'!$C$56</f>
        <v>0</v>
      </c>
      <c r="D56" s="270" t="s">
        <v>199</v>
      </c>
      <c r="J56" s="273"/>
      <c r="K56" s="78"/>
      <c r="O56" s="60"/>
      <c r="P56" s="60"/>
      <c r="Q56" s="276"/>
      <c r="R56" s="276"/>
      <c r="S56" s="276"/>
      <c r="T56" s="321"/>
      <c r="U56" s="60"/>
      <c r="V56" s="60"/>
      <c r="W56" s="60"/>
      <c r="X56" s="60"/>
    </row>
    <row r="57" spans="1:24" x14ac:dyDescent="0.35">
      <c r="B57" s="3" t="s">
        <v>246</v>
      </c>
      <c r="C57" s="311">
        <f>'[1]параметры для расчета'!$C$57</f>
        <v>0</v>
      </c>
      <c r="D57" s="270" t="s">
        <v>199</v>
      </c>
      <c r="K57" s="43"/>
      <c r="O57" s="60"/>
      <c r="P57" s="60"/>
      <c r="Q57" s="327"/>
      <c r="R57" s="327"/>
      <c r="S57" s="65"/>
      <c r="T57" s="326"/>
      <c r="U57" s="60"/>
      <c r="V57" s="60"/>
      <c r="W57" s="60"/>
      <c r="X57" s="60"/>
    </row>
    <row r="58" spans="1:24" x14ac:dyDescent="0.35">
      <c r="A58" s="3" t="s">
        <v>218</v>
      </c>
      <c r="B58" s="3" t="s">
        <v>245</v>
      </c>
      <c r="C58" s="15">
        <f>'[1]параметры для расчета'!$C$58</f>
        <v>1.3657989661467536</v>
      </c>
      <c r="D58" s="109" t="s">
        <v>80</v>
      </c>
      <c r="E58" s="135" t="s">
        <v>7</v>
      </c>
      <c r="F58" s="272">
        <f>3.14*(C58/2)^3</f>
        <v>1</v>
      </c>
      <c r="J58" s="86"/>
      <c r="O58" s="60"/>
      <c r="P58" s="60"/>
      <c r="Q58" s="327"/>
      <c r="R58" s="327"/>
      <c r="S58" s="65"/>
      <c r="T58" s="60"/>
      <c r="U58" s="60"/>
      <c r="V58" s="60"/>
      <c r="W58" s="60"/>
      <c r="X58" s="60"/>
    </row>
    <row r="59" spans="1:24" x14ac:dyDescent="0.35">
      <c r="B59" s="3" t="s">
        <v>246</v>
      </c>
      <c r="C59" s="15">
        <f>'[1]параметры для расчета'!$C$59</f>
        <v>1.3657989661467536</v>
      </c>
      <c r="D59" s="109" t="s">
        <v>80</v>
      </c>
      <c r="E59" s="146" t="s">
        <v>7</v>
      </c>
      <c r="F59" s="272">
        <f>3.14*(C59/2)^3</f>
        <v>1</v>
      </c>
      <c r="J59" s="86"/>
      <c r="O59" s="60"/>
      <c r="P59" s="60"/>
      <c r="Q59" s="60"/>
      <c r="R59" s="60"/>
      <c r="S59" s="60"/>
      <c r="T59" s="60"/>
      <c r="U59" s="60"/>
      <c r="V59" s="60"/>
      <c r="W59" s="60"/>
      <c r="X59" s="60"/>
    </row>
    <row r="60" spans="1:24" ht="15.75" customHeight="1" x14ac:dyDescent="0.35">
      <c r="I60" s="83"/>
      <c r="O60" s="20"/>
      <c r="P60" s="320"/>
      <c r="Q60" s="320"/>
      <c r="R60" s="60"/>
      <c r="S60" s="60"/>
      <c r="T60" s="20"/>
      <c r="U60" s="60"/>
      <c r="V60" s="60"/>
      <c r="W60" s="60"/>
      <c r="X60" s="60"/>
    </row>
    <row r="61" spans="1:24" ht="15" customHeight="1" x14ac:dyDescent="0.35">
      <c r="B61" s="6" t="s">
        <v>210</v>
      </c>
      <c r="C61" s="260">
        <f>'[1]параметры для расчета'!$C$61</f>
        <v>100</v>
      </c>
      <c r="D61" s="2" t="s">
        <v>11</v>
      </c>
      <c r="F61" s="16" t="s">
        <v>215</v>
      </c>
      <c r="L61" s="95"/>
      <c r="O61" s="288"/>
      <c r="P61" s="302"/>
      <c r="Q61" s="303"/>
      <c r="R61" s="303"/>
      <c r="S61" s="303"/>
      <c r="T61" s="279"/>
    </row>
    <row r="62" spans="1:24" x14ac:dyDescent="0.35">
      <c r="B62" s="3" t="s">
        <v>198</v>
      </c>
      <c r="C62" s="333">
        <f>'[1]параметры для расчета'!$C$62</f>
        <v>8.5999999999999993E-2</v>
      </c>
      <c r="D62" s="144" t="s">
        <v>32</v>
      </c>
      <c r="O62" s="282"/>
      <c r="P62" s="304"/>
      <c r="Q62" s="305"/>
      <c r="R62" s="305"/>
      <c r="S62" s="305"/>
      <c r="T62" s="43"/>
    </row>
    <row r="63" spans="1:24" x14ac:dyDescent="0.35">
      <c r="A63" s="6" t="s">
        <v>197</v>
      </c>
      <c r="B63" s="3" t="s">
        <v>34</v>
      </c>
      <c r="C63" s="333">
        <f>'[1]параметры для расчета'!$C$63</f>
        <v>0.16200000000000001</v>
      </c>
      <c r="D63" s="144" t="s">
        <v>32</v>
      </c>
      <c r="O63" s="282"/>
      <c r="P63" s="304"/>
      <c r="Q63" s="306"/>
      <c r="R63" s="305"/>
      <c r="S63" s="303"/>
      <c r="T63" s="279"/>
    </row>
    <row r="64" spans="1:24" x14ac:dyDescent="0.35">
      <c r="B64" s="3" t="s">
        <v>35</v>
      </c>
      <c r="C64" s="333">
        <f>'[1]параметры для расчета'!$C$64</f>
        <v>0.24</v>
      </c>
      <c r="D64" s="144" t="s">
        <v>32</v>
      </c>
      <c r="O64" s="288"/>
      <c r="P64" s="43"/>
      <c r="Q64" s="307"/>
      <c r="R64" s="43"/>
      <c r="S64" s="281"/>
      <c r="T64" s="308"/>
    </row>
    <row r="65" spans="1:44" x14ac:dyDescent="0.35">
      <c r="L65" s="47"/>
      <c r="O65" s="282"/>
      <c r="P65" s="43"/>
      <c r="Q65" s="307"/>
      <c r="R65" s="43"/>
      <c r="S65" s="281"/>
      <c r="T65" s="43"/>
    </row>
    <row r="66" spans="1:44" x14ac:dyDescent="0.35">
      <c r="B66" s="8" t="s">
        <v>240</v>
      </c>
      <c r="C66" s="15">
        <f>'[1]параметры для расчета'!$C$66</f>
        <v>90</v>
      </c>
      <c r="D66" s="49" t="s">
        <v>11</v>
      </c>
      <c r="O66" s="282"/>
      <c r="P66" s="43"/>
      <c r="Q66" s="307"/>
      <c r="R66" s="43"/>
      <c r="S66" s="309"/>
      <c r="T66" s="279"/>
    </row>
    <row r="67" spans="1:44" x14ac:dyDescent="0.35">
      <c r="B67" s="8" t="s">
        <v>193</v>
      </c>
      <c r="C67" s="15">
        <f>'[1]параметры для расчета'!$C$67</f>
        <v>90</v>
      </c>
      <c r="D67" s="49" t="s">
        <v>11</v>
      </c>
      <c r="O67" s="282"/>
      <c r="P67" s="310"/>
      <c r="Q67" s="301"/>
      <c r="R67" s="305"/>
      <c r="S67" s="305"/>
      <c r="T67" s="43"/>
    </row>
    <row r="68" spans="1:44" x14ac:dyDescent="0.35">
      <c r="B68" s="8" t="s">
        <v>194</v>
      </c>
      <c r="C68" s="15">
        <f>'[1]параметры для расчета'!$C$68</f>
        <v>50</v>
      </c>
      <c r="D68" s="49" t="s">
        <v>11</v>
      </c>
      <c r="L68" s="144"/>
      <c r="O68" s="288"/>
      <c r="P68" s="307"/>
      <c r="Q68" s="307"/>
      <c r="R68" s="43"/>
      <c r="S68" s="307"/>
      <c r="T68" s="279"/>
    </row>
    <row r="69" spans="1:44" x14ac:dyDescent="0.35">
      <c r="O69" s="43"/>
      <c r="P69" s="307"/>
      <c r="Q69" s="307"/>
      <c r="R69" s="43"/>
      <c r="S69" s="307"/>
      <c r="T69" s="43"/>
      <c r="U69" s="10"/>
      <c r="AL69" s="3"/>
    </row>
    <row r="70" spans="1:44" x14ac:dyDescent="0.35">
      <c r="B70" s="6" t="s">
        <v>207</v>
      </c>
      <c r="C70" s="256">
        <f>'[1]параметры для расчета'!$C$71</f>
        <v>20</v>
      </c>
      <c r="D70" s="70" t="s">
        <v>11</v>
      </c>
      <c r="J70" s="115" t="s">
        <v>191</v>
      </c>
      <c r="O70" s="43"/>
      <c r="P70" s="307"/>
      <c r="Q70" s="307"/>
      <c r="R70" s="43"/>
      <c r="S70" s="307"/>
      <c r="T70" s="279"/>
      <c r="U70" s="10"/>
    </row>
    <row r="71" spans="1:44" x14ac:dyDescent="0.35">
      <c r="B71" s="235" t="s">
        <v>239</v>
      </c>
      <c r="C71" s="256">
        <f>'[1]параметры для расчета'!$C$72</f>
        <v>2</v>
      </c>
      <c r="D71" s="70" t="s">
        <v>11</v>
      </c>
      <c r="U71" s="10"/>
    </row>
    <row r="72" spans="1:44" x14ac:dyDescent="0.35">
      <c r="J72" s="16" t="s">
        <v>192</v>
      </c>
      <c r="U72" s="10"/>
    </row>
    <row r="73" spans="1:44" x14ac:dyDescent="0.35">
      <c r="A73" s="10"/>
      <c r="B73" s="41" t="s">
        <v>22</v>
      </c>
      <c r="C73" s="247">
        <f>'[1]параметры для расчета'!$C$74</f>
        <v>1</v>
      </c>
      <c r="D73" s="49" t="s">
        <v>19</v>
      </c>
      <c r="E73" s="135" t="s">
        <v>7</v>
      </c>
      <c r="F73" s="257">
        <f>60*60*C73</f>
        <v>3600</v>
      </c>
      <c r="G73" s="1" t="s">
        <v>18</v>
      </c>
      <c r="U73" s="10"/>
    </row>
    <row r="74" spans="1:44" x14ac:dyDescent="0.35">
      <c r="A74" s="10"/>
      <c r="B74" s="41" t="s">
        <v>23</v>
      </c>
      <c r="C74" s="15">
        <f>'[1]параметры для расчета'!$C$75</f>
        <v>8</v>
      </c>
      <c r="D74" s="145" t="s">
        <v>19</v>
      </c>
      <c r="E74" s="146" t="s">
        <v>7</v>
      </c>
      <c r="F74" s="257">
        <f>60*60*C74</f>
        <v>28800</v>
      </c>
      <c r="G74" s="147" t="s">
        <v>18</v>
      </c>
      <c r="U74" s="10"/>
      <c r="AR74" s="267"/>
    </row>
    <row r="75" spans="1:44" x14ac:dyDescent="0.35">
      <c r="B75" s="319" t="s">
        <v>21</v>
      </c>
      <c r="C75" s="15">
        <f>'[1]параметры для расчета'!$C$76</f>
        <v>8</v>
      </c>
      <c r="D75" s="145" t="s">
        <v>19</v>
      </c>
      <c r="E75" s="146" t="s">
        <v>7</v>
      </c>
      <c r="F75" s="257">
        <f>60*60*C75</f>
        <v>28800</v>
      </c>
      <c r="G75" s="147" t="s">
        <v>18</v>
      </c>
      <c r="U75" s="10"/>
    </row>
    <row r="76" spans="1:44" ht="15.75" customHeight="1" x14ac:dyDescent="0.35">
      <c r="G76" s="10"/>
      <c r="H76" s="110"/>
      <c r="U76" s="10"/>
    </row>
    <row r="77" spans="1:44" x14ac:dyDescent="0.35">
      <c r="B77" s="47" t="s">
        <v>94</v>
      </c>
      <c r="C77" s="262">
        <f>'[1]параметры для расчета'!$C$78</f>
        <v>0.01</v>
      </c>
      <c r="D77" s="110" t="s">
        <v>4</v>
      </c>
      <c r="G77" s="10"/>
      <c r="J77" s="97" t="s">
        <v>93</v>
      </c>
      <c r="U77" s="10"/>
    </row>
    <row r="78" spans="1:44" x14ac:dyDescent="0.35">
      <c r="B78" s="47" t="s">
        <v>24</v>
      </c>
      <c r="C78" s="263">
        <f>'[1]параметры для расчета'!$C$79</f>
        <v>1.8480000000000001</v>
      </c>
      <c r="D78" s="45" t="s">
        <v>32</v>
      </c>
      <c r="J78" s="97" t="s">
        <v>93</v>
      </c>
      <c r="S78" s="283"/>
      <c r="T78" s="283"/>
      <c r="U78" s="10"/>
    </row>
    <row r="79" spans="1:44" x14ac:dyDescent="0.35">
      <c r="A79" s="10"/>
      <c r="S79" s="275"/>
      <c r="T79" s="275"/>
    </row>
    <row r="80" spans="1:44" x14ac:dyDescent="0.35">
      <c r="S80" s="275"/>
      <c r="T80" s="275"/>
    </row>
    <row r="82" spans="10:20" x14ac:dyDescent="0.35">
      <c r="S82" s="274"/>
      <c r="T82" s="274"/>
    </row>
    <row r="83" spans="10:20" x14ac:dyDescent="0.35">
      <c r="J83" s="86"/>
      <c r="S83" s="275"/>
      <c r="T83" s="275"/>
    </row>
    <row r="84" spans="10:20" x14ac:dyDescent="0.35">
      <c r="S84" s="275"/>
      <c r="T84" s="275"/>
    </row>
    <row r="86" spans="10:20" x14ac:dyDescent="0.35">
      <c r="S86" s="274"/>
      <c r="T86" s="274"/>
    </row>
    <row r="87" spans="10:20" x14ac:dyDescent="0.35">
      <c r="J87" s="43"/>
      <c r="K87" s="271"/>
      <c r="S87" s="275"/>
      <c r="T87" s="275"/>
    </row>
    <row r="88" spans="10:20" x14ac:dyDescent="0.35">
      <c r="K88" s="96"/>
      <c r="S88" s="275"/>
      <c r="T88" s="275"/>
    </row>
    <row r="89" spans="10:20" x14ac:dyDescent="0.35">
      <c r="K89" s="96"/>
      <c r="M89" s="30"/>
      <c r="N89" s="30"/>
      <c r="O89" s="30"/>
      <c r="Q89" s="30"/>
      <c r="R89" s="30"/>
    </row>
    <row r="105" spans="20:20" x14ac:dyDescent="0.35">
      <c r="T105" s="30"/>
    </row>
    <row r="106" spans="20:20" x14ac:dyDescent="0.35">
      <c r="T106" s="30"/>
    </row>
    <row r="109" spans="20:20" x14ac:dyDescent="0.35">
      <c r="T109" s="269"/>
    </row>
    <row r="110" spans="20:20" x14ac:dyDescent="0.35">
      <c r="T110" s="30"/>
    </row>
    <row r="111" spans="20:20" x14ac:dyDescent="0.35">
      <c r="T111" s="30"/>
    </row>
    <row r="112" spans="20:20" x14ac:dyDescent="0.35">
      <c r="T112" s="268"/>
    </row>
    <row r="114" spans="20:20" x14ac:dyDescent="0.35">
      <c r="T114" s="68"/>
    </row>
    <row r="115" spans="20:20" x14ac:dyDescent="0.35">
      <c r="T115" s="1"/>
    </row>
    <row r="116" spans="20:20" x14ac:dyDescent="0.35">
      <c r="T116" s="1"/>
    </row>
    <row r="117" spans="20:20" x14ac:dyDescent="0.35">
      <c r="T117" s="1"/>
    </row>
    <row r="120" spans="20:20" x14ac:dyDescent="0.35">
      <c r="T120" s="86"/>
    </row>
    <row r="121" spans="20:20" x14ac:dyDescent="0.35">
      <c r="T121" s="136"/>
    </row>
    <row r="122" spans="20:20" x14ac:dyDescent="0.35">
      <c r="T122" s="86"/>
    </row>
    <row r="123" spans="20:20" x14ac:dyDescent="0.35">
      <c r="T123" s="16"/>
    </row>
  </sheetData>
  <pageMargins left="0.25" right="0.25" top="0.75" bottom="0.75" header="0.3" footer="0.3"/>
  <pageSetup paperSize="9" scale="5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007"/>
  <sheetViews>
    <sheetView tabSelected="1" topLeftCell="A16" zoomScale="85" zoomScaleNormal="85" workbookViewId="0">
      <selection activeCell="K36" sqref="K36"/>
    </sheetView>
  </sheetViews>
  <sheetFormatPr defaultColWidth="9.1796875" defaultRowHeight="15.5" x14ac:dyDescent="0.35"/>
  <cols>
    <col min="1" max="1" width="21.54296875" style="10" customWidth="1"/>
    <col min="2" max="2" width="9.453125" style="10" customWidth="1"/>
    <col min="3" max="3" width="10.26953125" style="10" customWidth="1"/>
    <col min="4" max="4" width="12.1796875" style="10" customWidth="1"/>
    <col min="5" max="5" width="8.54296875" style="10" customWidth="1"/>
    <col min="6" max="6" width="10.81640625" style="10" customWidth="1"/>
    <col min="7" max="7" width="13.54296875" style="10" customWidth="1"/>
    <col min="8" max="8" width="9.54296875" style="10" customWidth="1"/>
    <col min="9" max="9" width="11.26953125" style="10" customWidth="1"/>
    <col min="10" max="10" width="11.7265625" style="10" customWidth="1"/>
    <col min="11" max="11" width="10.453125" style="10" customWidth="1"/>
    <col min="12" max="12" width="9.7265625" style="10" customWidth="1"/>
    <col min="13" max="13" width="10" style="10" customWidth="1"/>
    <col min="14" max="14" width="11.1796875" style="10" customWidth="1"/>
    <col min="15" max="15" width="12.453125" style="10" customWidth="1"/>
    <col min="16" max="16" width="10.453125" style="10" customWidth="1"/>
    <col min="17" max="18" width="10" style="10" customWidth="1"/>
    <col min="19" max="19" width="9.81640625" style="10" customWidth="1"/>
    <col min="20" max="20" width="10.1796875" style="10" customWidth="1"/>
    <col min="21" max="21" width="10.54296875" style="10" customWidth="1"/>
    <col min="22" max="22" width="11" style="10" customWidth="1"/>
    <col min="23" max="23" width="10.81640625" style="10" customWidth="1"/>
    <col min="24" max="24" width="10.1796875" style="10" customWidth="1"/>
    <col min="25" max="25" width="10.453125" style="10" customWidth="1"/>
    <col min="26" max="26" width="10" style="10" customWidth="1"/>
    <col min="27" max="27" width="11.1796875" style="10" customWidth="1"/>
    <col min="28" max="28" width="10.7265625" style="10" customWidth="1"/>
    <col min="29" max="29" width="9.54296875" style="10" customWidth="1"/>
    <col min="30" max="30" width="11" style="10" customWidth="1"/>
    <col min="31" max="31" width="10.1796875" style="10" customWidth="1"/>
    <col min="32" max="32" width="10.453125" style="10" customWidth="1"/>
    <col min="33" max="33" width="11.26953125" style="10" customWidth="1"/>
    <col min="34" max="34" width="10.7265625" style="10" customWidth="1"/>
    <col min="35" max="35" width="12.7265625" style="10" bestFit="1" customWidth="1"/>
    <col min="36" max="36" width="13.1796875" style="10" customWidth="1"/>
    <col min="37" max="37" width="14" style="10" bestFit="1" customWidth="1"/>
    <col min="38" max="38" width="13.54296875" style="10" customWidth="1"/>
    <col min="39" max="39" width="7.1796875" style="10" customWidth="1"/>
    <col min="40" max="40" width="12.1796875" style="10" customWidth="1"/>
    <col min="41" max="41" width="11.7265625" style="10" customWidth="1"/>
    <col min="42" max="42" width="12.453125" style="10" customWidth="1"/>
    <col min="43" max="44" width="13" style="135" customWidth="1"/>
    <col min="45" max="45" width="13" style="176" customWidth="1"/>
    <col min="46" max="47" width="13" style="135" customWidth="1"/>
    <col min="48" max="48" width="13" style="222" customWidth="1"/>
    <col min="49" max="50" width="13" style="135" customWidth="1"/>
    <col min="51" max="51" width="14.453125" style="90" customWidth="1"/>
    <col min="52" max="52" width="13" style="176" customWidth="1"/>
    <col min="53" max="66" width="9.1796875" style="10"/>
    <col min="67" max="67" width="11.1796875" style="10" customWidth="1"/>
    <col min="68" max="68" width="11.54296875" style="10" customWidth="1"/>
    <col min="69" max="69" width="9.1796875" style="10"/>
    <col min="70" max="70" width="11.453125" style="10" customWidth="1"/>
    <col min="71" max="71" width="13.7265625" style="10" customWidth="1"/>
    <col min="72" max="85" width="9.1796875" style="10"/>
    <col min="86" max="86" width="11.54296875" style="10" customWidth="1"/>
    <col min="87" max="87" width="13.453125" style="10" customWidth="1"/>
    <col min="88" max="88" width="9.1796875" style="10"/>
    <col min="89" max="89" width="13" style="10" customWidth="1"/>
    <col min="90" max="90" width="13.54296875" style="10" customWidth="1"/>
    <col min="91" max="16384" width="9.1796875" style="10"/>
  </cols>
  <sheetData>
    <row r="1" spans="1:72" x14ac:dyDescent="0.35">
      <c r="AS1" s="87" t="s">
        <v>115</v>
      </c>
      <c r="AT1" s="71"/>
      <c r="AU1" s="71"/>
      <c r="AV1" s="87" t="s">
        <v>115</v>
      </c>
      <c r="AW1" s="71"/>
      <c r="AX1" s="71"/>
      <c r="AY1" s="87" t="s">
        <v>115</v>
      </c>
      <c r="AZ1" s="40" t="s">
        <v>115</v>
      </c>
    </row>
    <row r="2" spans="1:72" s="71" customFormat="1" ht="17.25" customHeight="1" x14ac:dyDescent="0.35">
      <c r="A2" s="14"/>
      <c r="B2" s="14"/>
      <c r="C2" s="46" t="s">
        <v>150</v>
      </c>
      <c r="D2" s="10"/>
      <c r="E2" s="10"/>
      <c r="F2" s="14"/>
      <c r="G2" s="14"/>
      <c r="H2" s="14"/>
      <c r="I2" s="14"/>
      <c r="J2" s="10"/>
      <c r="K2" s="10"/>
      <c r="L2" s="10"/>
      <c r="M2" s="10"/>
      <c r="N2" s="10"/>
      <c r="O2" s="10"/>
      <c r="P2" s="10"/>
      <c r="AS2" s="176"/>
      <c r="AT2" s="135"/>
      <c r="AU2" s="135"/>
      <c r="AV2" s="40" t="s">
        <v>130</v>
      </c>
      <c r="AW2" s="135"/>
      <c r="AX2" s="135"/>
      <c r="AY2" s="40" t="s">
        <v>130</v>
      </c>
      <c r="AZ2" s="176"/>
      <c r="BE2" s="228" t="s">
        <v>180</v>
      </c>
    </row>
    <row r="3" spans="1:72" x14ac:dyDescent="0.35">
      <c r="A3" s="126"/>
      <c r="B3" s="14"/>
      <c r="E3" s="14"/>
      <c r="F3" s="14"/>
      <c r="G3" s="14"/>
      <c r="H3" s="14"/>
      <c r="I3" s="14"/>
      <c r="AQ3" s="219" t="s">
        <v>97</v>
      </c>
      <c r="AR3" s="219"/>
      <c r="AS3" s="220" t="s">
        <v>98</v>
      </c>
      <c r="AT3" s="219" t="s">
        <v>97</v>
      </c>
      <c r="AU3" s="219"/>
      <c r="AV3" s="221" t="s">
        <v>99</v>
      </c>
      <c r="AX3" s="219" t="s">
        <v>97</v>
      </c>
      <c r="AY3" s="180" t="s">
        <v>175</v>
      </c>
      <c r="AZ3" s="220" t="s">
        <v>100</v>
      </c>
      <c r="BE3" s="37" t="s">
        <v>181</v>
      </c>
    </row>
    <row r="4" spans="1:72" x14ac:dyDescent="0.35">
      <c r="A4" s="126"/>
      <c r="B4" s="14"/>
      <c r="C4" s="12" t="s">
        <v>149</v>
      </c>
      <c r="E4" s="14"/>
      <c r="F4" s="14"/>
      <c r="G4" s="14"/>
      <c r="H4" s="14"/>
      <c r="I4" s="14"/>
      <c r="AQ4" s="135">
        <v>0</v>
      </c>
      <c r="AR4" s="135">
        <f>AQ4*365</f>
        <v>0</v>
      </c>
      <c r="AS4" s="176">
        <f t="shared" ref="AS4:AS67" si="0">$BP$36*$BR$20/$BR$13*(1-EXP(-$BR$13*AQ4))</f>
        <v>0</v>
      </c>
      <c r="AT4" s="135">
        <v>0</v>
      </c>
      <c r="AU4" s="135">
        <f>AT4*365</f>
        <v>0</v>
      </c>
      <c r="AV4" s="176">
        <f>$BR$15*$BR$20/$BR$14*(1-EXP(-$BR$14*AT4))-$BR$16*(EXP(-$BR$13*AT4)-EXP(-$BR$14*AT4))</f>
        <v>0</v>
      </c>
      <c r="AW4" s="135">
        <v>0</v>
      </c>
      <c r="AX4" s="135">
        <f>AW4*365</f>
        <v>0</v>
      </c>
      <c r="AY4" s="90">
        <f t="shared" ref="AY4:AY67" si="1">-EXP(-(Lm)*AW4)*(-$BR$17+(EXP(Lm-$BR$14)-EXP((Lm-$BR$14)*AW4))*(($BR$20*$BR$15-$BR$14*$BR$16+$BR$16*Lm)*$BR$14-$BR$20*$BR$15*Lm)/($BR$14*($BR$14-Lm))+$BR$16*($BR$14-Lm)*(1-EXP((Lm-$BR$13)*AW4))/($BR$13-Lm)+$BR$20*(EXP(Lm*AW4)-1)*($BR$15*(1/$BR$14-1/Lm)+1/($BP$42*Lm))+($BR$20*$BR$15/$BR$14-$BR$16)*(1-EXP(Lm-$BR$14)))</f>
        <v>0.79999999999999982</v>
      </c>
      <c r="AZ4" s="176">
        <f t="shared" ref="AZ4:AZ67" si="2">AS4+AV4+AY4</f>
        <v>0.79999999999999982</v>
      </c>
      <c r="BE4" s="37" t="s">
        <v>182</v>
      </c>
    </row>
    <row r="5" spans="1:72" x14ac:dyDescent="0.35">
      <c r="A5" s="126"/>
      <c r="B5" s="14"/>
      <c r="C5" s="141" t="s">
        <v>148</v>
      </c>
      <c r="D5" s="154" t="s">
        <v>147</v>
      </c>
      <c r="E5" s="14"/>
      <c r="G5" s="12" t="s">
        <v>152</v>
      </c>
      <c r="H5" s="61">
        <f>4.4*4.5</f>
        <v>19.8</v>
      </c>
      <c r="I5" s="10" t="s">
        <v>3</v>
      </c>
      <c r="K5" s="159" t="s">
        <v>154</v>
      </c>
      <c r="AQ5" s="135">
        <v>1E-3</v>
      </c>
      <c r="AR5" s="135">
        <f>AQ5*365</f>
        <v>0.36499999999999999</v>
      </c>
      <c r="AS5" s="176">
        <f t="shared" si="0"/>
        <v>2.1816301252746521E-3</v>
      </c>
      <c r="AT5" s="135">
        <v>1E-3</v>
      </c>
      <c r="AU5" s="135">
        <f>AT5*365</f>
        <v>0.36499999999999999</v>
      </c>
      <c r="AV5" s="176">
        <f t="shared" ref="AV5:AV67" si="3">$BR$15*$BR$20/$BR$14*(1-EXP(-$BR$14*AT5))-$BR$16*(EXP(-$BR$13*AT5)-EXP(-$BR$14*AT5))</f>
        <v>0.92399208253924792</v>
      </c>
      <c r="AW5" s="135">
        <v>1E-3</v>
      </c>
      <c r="AX5" s="135">
        <f>AW5*365</f>
        <v>0.36499999999999999</v>
      </c>
      <c r="AY5" s="90">
        <f t="shared" si="1"/>
        <v>-0.12580391805766547</v>
      </c>
      <c r="AZ5" s="176">
        <f t="shared" si="2"/>
        <v>0.80036979460685709</v>
      </c>
      <c r="BA5" s="71"/>
    </row>
    <row r="6" spans="1:72" x14ac:dyDescent="0.35">
      <c r="A6" s="126"/>
      <c r="B6" s="14"/>
      <c r="C6" s="141" t="s">
        <v>146</v>
      </c>
      <c r="D6" s="204" t="s">
        <v>151</v>
      </c>
      <c r="E6" s="14"/>
      <c r="F6" s="14"/>
      <c r="G6" s="14"/>
      <c r="H6" s="14"/>
      <c r="I6" s="14"/>
      <c r="AQ6" s="135">
        <v>2E-3</v>
      </c>
      <c r="AR6" s="135">
        <f t="shared" ref="AR6:AR69" si="4">AQ6*365</f>
        <v>0.73</v>
      </c>
      <c r="AS6" s="176">
        <f t="shared" si="0"/>
        <v>4.2849481283523567E-3</v>
      </c>
      <c r="AT6" s="135">
        <v>2E-3</v>
      </c>
      <c r="AU6" s="135">
        <f t="shared" ref="AU6:AU69" si="5">AT6*365</f>
        <v>0.73</v>
      </c>
      <c r="AV6" s="176">
        <f t="shared" si="3"/>
        <v>1.0276573371037447</v>
      </c>
      <c r="AW6" s="135">
        <v>2E-3</v>
      </c>
      <c r="AX6" s="135">
        <f t="shared" ref="AX6:AX69" si="6">AW6*365</f>
        <v>0.73</v>
      </c>
      <c r="AY6" s="90">
        <f t="shared" si="1"/>
        <v>-0.23120367665227406</v>
      </c>
      <c r="AZ6" s="176">
        <f t="shared" si="2"/>
        <v>0.80073860857982315</v>
      </c>
      <c r="BE6" s="89" t="s">
        <v>85</v>
      </c>
      <c r="BF6" s="21"/>
      <c r="BH6" s="46" t="s">
        <v>86</v>
      </c>
      <c r="BN6" s="46" t="s">
        <v>87</v>
      </c>
      <c r="BO6" s="9"/>
    </row>
    <row r="7" spans="1:72" x14ac:dyDescent="0.35">
      <c r="A7" s="126"/>
      <c r="B7" s="14"/>
      <c r="C7" s="142"/>
      <c r="D7" s="206"/>
      <c r="E7" s="40"/>
      <c r="F7" s="14"/>
      <c r="G7" s="14"/>
      <c r="H7" s="69"/>
      <c r="I7" s="14"/>
      <c r="AQ7" s="135">
        <v>3.0000000000000001E-3</v>
      </c>
      <c r="AR7" s="135">
        <f t="shared" si="4"/>
        <v>1.095</v>
      </c>
      <c r="AS7" s="176">
        <f t="shared" si="0"/>
        <v>6.3127651129174399E-3</v>
      </c>
      <c r="AT7" s="135">
        <v>3.0000000000000001E-3</v>
      </c>
      <c r="AU7" s="135">
        <f t="shared" si="5"/>
        <v>1.095</v>
      </c>
      <c r="AV7" s="176">
        <f t="shared" si="3"/>
        <v>1.039314401008768</v>
      </c>
      <c r="AW7" s="135">
        <v>3.0000000000000001E-3</v>
      </c>
      <c r="AX7" s="135">
        <f t="shared" si="6"/>
        <v>1.095</v>
      </c>
      <c r="AY7" s="90">
        <f t="shared" si="1"/>
        <v>-0.24452068900180679</v>
      </c>
      <c r="AZ7" s="176">
        <f t="shared" si="2"/>
        <v>0.80110647711987859</v>
      </c>
      <c r="BC7" s="71"/>
      <c r="BD7" s="71"/>
      <c r="BE7" s="71"/>
      <c r="BF7" s="21"/>
      <c r="BG7" s="71"/>
      <c r="BH7" s="71"/>
      <c r="BI7" s="71"/>
      <c r="BJ7" s="71"/>
      <c r="BK7" s="71"/>
      <c r="BL7" s="71"/>
      <c r="BM7" s="71"/>
      <c r="BN7" s="50"/>
      <c r="BP7" s="111"/>
      <c r="BQ7" s="104" t="s">
        <v>42</v>
      </c>
      <c r="BR7" s="229">
        <f>BS37/365</f>
        <v>2.7397260273972601E-2</v>
      </c>
      <c r="BS7" s="84" t="s">
        <v>101</v>
      </c>
      <c r="BT7" s="157"/>
    </row>
    <row r="8" spans="1:72" x14ac:dyDescent="0.35">
      <c r="A8" s="10" t="s">
        <v>170</v>
      </c>
      <c r="AQ8" s="135">
        <v>4.0000000000000001E-3</v>
      </c>
      <c r="AR8" s="135">
        <f t="shared" si="4"/>
        <v>1.46</v>
      </c>
      <c r="AS8" s="176">
        <f t="shared" si="0"/>
        <v>8.2677912748547432E-3</v>
      </c>
      <c r="AT8" s="135">
        <v>4.0000000000000001E-3</v>
      </c>
      <c r="AU8" s="135">
        <f t="shared" si="5"/>
        <v>1.46</v>
      </c>
      <c r="AV8" s="176">
        <f t="shared" si="3"/>
        <v>1.0406508350599131</v>
      </c>
      <c r="AW8" s="135">
        <v>4.0000000000000001E-3</v>
      </c>
      <c r="AX8" s="135">
        <f t="shared" si="6"/>
        <v>1.46</v>
      </c>
      <c r="AY8" s="90">
        <f t="shared" si="1"/>
        <v>-0.24744523479336172</v>
      </c>
      <c r="AZ8" s="176">
        <f t="shared" si="2"/>
        <v>0.80147339154140607</v>
      </c>
      <c r="BF8" s="21"/>
      <c r="BM8" s="11"/>
      <c r="BN8" s="52"/>
      <c r="BQ8" s="104" t="s">
        <v>107</v>
      </c>
      <c r="BR8" s="229">
        <f>LN(2)/12.32</f>
        <v>5.6261946474021531E-2</v>
      </c>
      <c r="BS8" s="84" t="s">
        <v>102</v>
      </c>
      <c r="BT8" s="153"/>
    </row>
    <row r="9" spans="1:72" x14ac:dyDescent="0.35">
      <c r="C9" s="12" t="s">
        <v>144</v>
      </c>
      <c r="D9" s="205">
        <f>'[3]поэлементый расчет систем'!E169</f>
        <v>62.726399999999991</v>
      </c>
      <c r="E9" s="144" t="s">
        <v>164</v>
      </c>
      <c r="H9" s="61">
        <f>'[3]поэлементый расчет систем'!G169</f>
        <v>348.47999999999996</v>
      </c>
      <c r="I9" s="10" t="s">
        <v>3</v>
      </c>
      <c r="AQ9" s="135">
        <v>5.0000000000000001E-3</v>
      </c>
      <c r="AR9" s="135">
        <f t="shared" si="4"/>
        <v>1.825</v>
      </c>
      <c r="AS9" s="176">
        <f t="shared" si="0"/>
        <v>1.0152639524451119E-2</v>
      </c>
      <c r="AT9" s="135">
        <v>5.0000000000000001E-3</v>
      </c>
      <c r="AU9" s="135">
        <f t="shared" si="5"/>
        <v>1.825</v>
      </c>
      <c r="AV9" s="176">
        <f t="shared" si="3"/>
        <v>1.0408286765629702</v>
      </c>
      <c r="AW9" s="135">
        <v>5.0000000000000001E-3</v>
      </c>
      <c r="AX9" s="135">
        <f t="shared" si="6"/>
        <v>1.825</v>
      </c>
      <c r="AY9" s="90">
        <f t="shared" si="1"/>
        <v>-0.24914184627779642</v>
      </c>
      <c r="AZ9" s="176">
        <f t="shared" si="2"/>
        <v>0.80183946980962484</v>
      </c>
      <c r="BF9" s="21"/>
      <c r="BM9" s="11"/>
      <c r="BN9" s="50"/>
      <c r="BQ9" s="165" t="s">
        <v>111</v>
      </c>
      <c r="BR9" s="230">
        <f>e</f>
        <v>1E-3</v>
      </c>
      <c r="BS9" s="14"/>
    </row>
    <row r="10" spans="1:72" x14ac:dyDescent="0.35">
      <c r="AQ10" s="135">
        <v>6.0000000000000001E-3</v>
      </c>
      <c r="AR10" s="135">
        <f t="shared" si="4"/>
        <v>2.19</v>
      </c>
      <c r="AS10" s="176">
        <f t="shared" si="0"/>
        <v>1.1969828978573857E-2</v>
      </c>
      <c r="AT10" s="135">
        <v>6.0000000000000001E-3</v>
      </c>
      <c r="AU10" s="135">
        <f t="shared" si="5"/>
        <v>2.19</v>
      </c>
      <c r="AV10" s="176">
        <f t="shared" si="3"/>
        <v>1.0408755681979738</v>
      </c>
      <c r="AW10" s="135">
        <v>6.0000000000000001E-3</v>
      </c>
      <c r="AX10" s="135">
        <f t="shared" si="6"/>
        <v>2.19</v>
      </c>
      <c r="AY10" s="90">
        <f t="shared" si="1"/>
        <v>-0.25064069633034641</v>
      </c>
      <c r="AZ10" s="176">
        <f t="shared" si="2"/>
        <v>0.80220470084620121</v>
      </c>
      <c r="BF10" s="21"/>
      <c r="BQ10" s="171" t="s">
        <v>35</v>
      </c>
      <c r="BR10" s="231">
        <f>BO38/365</f>
        <v>4.5662100456621003E-4</v>
      </c>
      <c r="BS10" s="84" t="s">
        <v>101</v>
      </c>
    </row>
    <row r="11" spans="1:72" x14ac:dyDescent="0.35">
      <c r="AQ11" s="135">
        <v>7.0000000000000001E-3</v>
      </c>
      <c r="AR11" s="135">
        <f t="shared" si="4"/>
        <v>2.5550000000000002</v>
      </c>
      <c r="AS11" s="176">
        <f t="shared" si="0"/>
        <v>1.3721788327493335E-2</v>
      </c>
      <c r="AT11" s="135">
        <v>7.0000000000000001E-3</v>
      </c>
      <c r="AU11" s="135">
        <f t="shared" si="5"/>
        <v>2.5550000000000002</v>
      </c>
      <c r="AV11" s="176">
        <f t="shared" si="3"/>
        <v>1.0409068053957919</v>
      </c>
      <c r="AW11" s="135">
        <v>7.0000000000000001E-3</v>
      </c>
      <c r="AX11" s="135">
        <f t="shared" si="6"/>
        <v>2.5550000000000002</v>
      </c>
      <c r="AY11" s="90">
        <f t="shared" si="1"/>
        <v>-0.25205947865979544</v>
      </c>
      <c r="AZ11" s="176">
        <f t="shared" si="2"/>
        <v>0.80256911506348994</v>
      </c>
      <c r="BQ11" s="165" t="s">
        <v>112</v>
      </c>
      <c r="BR11" s="232">
        <f>f</f>
        <v>1.0999999999999999E-2</v>
      </c>
      <c r="BS11" s="92"/>
    </row>
    <row r="12" spans="1:72" ht="17.25" customHeight="1" x14ac:dyDescent="0.35">
      <c r="C12" s="12" t="s">
        <v>77</v>
      </c>
      <c r="D12" s="199">
        <f>D14/D13</f>
        <v>0.6198347107438017</v>
      </c>
      <c r="E12" s="162" t="s">
        <v>153</v>
      </c>
      <c r="F12" s="207">
        <v>4.5</v>
      </c>
      <c r="J12" s="162"/>
      <c r="K12" s="12" t="s">
        <v>95</v>
      </c>
      <c r="L12" s="53">
        <f>L25-[2]результаты!BK48/1000</f>
        <v>0.34481408733907126</v>
      </c>
      <c r="M12" s="62" t="s">
        <v>61</v>
      </c>
      <c r="V12" s="132"/>
      <c r="W12" s="132"/>
      <c r="AQ12" s="135">
        <v>8.0000000000000002E-3</v>
      </c>
      <c r="AR12" s="135">
        <f t="shared" si="4"/>
        <v>2.92</v>
      </c>
      <c r="AS12" s="176">
        <f t="shared" si="0"/>
        <v>1.5410859080849725E-2</v>
      </c>
      <c r="AT12" s="135">
        <v>8.0000000000000002E-3</v>
      </c>
      <c r="AU12" s="135">
        <f t="shared" si="5"/>
        <v>2.92</v>
      </c>
      <c r="AV12" s="176">
        <f t="shared" si="3"/>
        <v>1.0409353543011648</v>
      </c>
      <c r="AW12" s="135">
        <v>8.0000000000000002E-3</v>
      </c>
      <c r="AX12" s="135">
        <f t="shared" si="6"/>
        <v>2.92</v>
      </c>
      <c r="AY12" s="90">
        <f t="shared" si="1"/>
        <v>-0.25341347159985655</v>
      </c>
      <c r="AZ12" s="176">
        <f t="shared" si="2"/>
        <v>0.8029327417821579</v>
      </c>
      <c r="BF12" s="177"/>
      <c r="BG12" s="177"/>
      <c r="BH12" s="177"/>
      <c r="BI12" s="178"/>
      <c r="BJ12" s="179"/>
      <c r="BK12" s="179"/>
      <c r="BL12" s="179"/>
      <c r="BM12" s="180"/>
      <c r="BN12" s="180"/>
      <c r="BR12" s="162"/>
    </row>
    <row r="13" spans="1:72" x14ac:dyDescent="0.35">
      <c r="C13" s="12" t="s">
        <v>79</v>
      </c>
      <c r="D13" s="199">
        <f>H9/'параметры для расчета'!C6</f>
        <v>1.9359999999999997</v>
      </c>
      <c r="E13" s="162"/>
      <c r="F13" s="169">
        <v>0.5</v>
      </c>
      <c r="G13" s="162"/>
      <c r="J13" s="162"/>
      <c r="L13" s="162"/>
      <c r="V13" s="133"/>
      <c r="W13" s="132"/>
      <c r="AQ13" s="135">
        <v>8.9999999999999993E-3</v>
      </c>
      <c r="AR13" s="135">
        <f t="shared" si="4"/>
        <v>3.2849999999999997</v>
      </c>
      <c r="AS13" s="176">
        <f t="shared" si="0"/>
        <v>1.7039298697101937E-2</v>
      </c>
      <c r="AT13" s="135">
        <v>8.9999999999999993E-3</v>
      </c>
      <c r="AU13" s="135">
        <f t="shared" si="5"/>
        <v>3.2849999999999997</v>
      </c>
      <c r="AV13" s="176">
        <f t="shared" si="3"/>
        <v>1.0409627026578314</v>
      </c>
      <c r="AW13" s="135">
        <v>8.9999999999999993E-3</v>
      </c>
      <c r="AX13" s="135">
        <f t="shared" si="6"/>
        <v>3.2849999999999997</v>
      </c>
      <c r="AY13" s="90">
        <f t="shared" si="1"/>
        <v>-0.25470639208455931</v>
      </c>
      <c r="AZ13" s="176">
        <f t="shared" si="2"/>
        <v>0.80329560927037402</v>
      </c>
      <c r="BF13" s="135"/>
      <c r="BG13" s="135"/>
      <c r="BH13" s="149"/>
      <c r="BI13" s="135"/>
      <c r="BJ13" s="52"/>
      <c r="BK13" s="52"/>
      <c r="BL13" s="52"/>
      <c r="BM13" s="34"/>
      <c r="BN13" s="34"/>
      <c r="BQ13" s="165" t="s">
        <v>103</v>
      </c>
      <c r="BR13" s="229">
        <f>1/BR7+BR8</f>
        <v>36.556261946474024</v>
      </c>
      <c r="BS13" s="14"/>
    </row>
    <row r="14" spans="1:72" x14ac:dyDescent="0.35">
      <c r="C14" s="12" t="s">
        <v>143</v>
      </c>
      <c r="D14" s="328">
        <f>'параметры для расчета'!C26</f>
        <v>1.2</v>
      </c>
      <c r="E14" s="162"/>
      <c r="F14" s="169">
        <f>F12*F13</f>
        <v>2.25</v>
      </c>
      <c r="G14" s="162"/>
      <c r="J14" s="162"/>
      <c r="K14" s="12" t="s">
        <v>62</v>
      </c>
      <c r="L14" s="53">
        <f>L12-[2]результаты!BK47/1000</f>
        <v>0.32106569455264539</v>
      </c>
      <c r="M14" s="62" t="s">
        <v>61</v>
      </c>
      <c r="V14" s="66"/>
      <c r="W14" s="66"/>
      <c r="AQ14" s="135">
        <v>0.01</v>
      </c>
      <c r="AR14" s="135">
        <f t="shared" si="4"/>
        <v>3.65</v>
      </c>
      <c r="AS14" s="176">
        <f t="shared" si="0"/>
        <v>1.8609283600641457E-2</v>
      </c>
      <c r="AT14" s="135">
        <v>0.01</v>
      </c>
      <c r="AU14" s="135">
        <f t="shared" si="5"/>
        <v>3.65</v>
      </c>
      <c r="AV14" s="176">
        <f t="shared" si="3"/>
        <v>1.0409890496015068</v>
      </c>
      <c r="AW14" s="135">
        <v>0.01</v>
      </c>
      <c r="AX14" s="135">
        <f t="shared" si="6"/>
        <v>3.65</v>
      </c>
      <c r="AY14" s="90">
        <f t="shared" si="1"/>
        <v>-0.25594058842055945</v>
      </c>
      <c r="AZ14" s="176">
        <f t="shared" si="2"/>
        <v>0.80365774478158891</v>
      </c>
      <c r="BF14" s="52"/>
      <c r="BG14" s="182"/>
      <c r="BH14" s="149"/>
      <c r="BI14" s="135"/>
      <c r="BJ14" s="52"/>
      <c r="BK14" s="52"/>
      <c r="BL14" s="118"/>
      <c r="BM14" s="34"/>
      <c r="BN14" s="34"/>
      <c r="BQ14" s="171" t="s">
        <v>104</v>
      </c>
      <c r="BR14" s="231">
        <f>BR7+(1-BR9)/BR10</f>
        <v>2187.837397260274</v>
      </c>
      <c r="BS14" s="40" t="s">
        <v>130</v>
      </c>
    </row>
    <row r="15" spans="1:72" x14ac:dyDescent="0.35">
      <c r="V15" s="35"/>
      <c r="W15" s="197"/>
      <c r="AQ15" s="135">
        <v>1.0999999999999999E-2</v>
      </c>
      <c r="AR15" s="135">
        <f t="shared" si="4"/>
        <v>4.0149999999999997</v>
      </c>
      <c r="AS15" s="176">
        <f t="shared" si="0"/>
        <v>2.0122912090603368E-2</v>
      </c>
      <c r="AT15" s="135">
        <v>1.0999999999999999E-2</v>
      </c>
      <c r="AU15" s="135">
        <f t="shared" si="5"/>
        <v>4.0149999999999997</v>
      </c>
      <c r="AV15" s="176">
        <f t="shared" si="3"/>
        <v>1.0410144485804298</v>
      </c>
      <c r="AW15" s="135">
        <v>1.0999999999999999E-2</v>
      </c>
      <c r="AX15" s="135">
        <f t="shared" si="6"/>
        <v>4.0149999999999997</v>
      </c>
      <c r="AY15" s="90">
        <f t="shared" si="1"/>
        <v>-0.25711818608007542</v>
      </c>
      <c r="AZ15" s="176">
        <f t="shared" si="2"/>
        <v>0.80401917459095784</v>
      </c>
      <c r="BF15" s="52"/>
      <c r="BG15" s="182"/>
      <c r="BH15" s="149"/>
      <c r="BI15" s="135"/>
      <c r="BJ15" s="52"/>
      <c r="BK15" s="52"/>
      <c r="BL15" s="118"/>
      <c r="BM15" s="34"/>
      <c r="BN15" s="34"/>
      <c r="BQ15" s="171" t="s">
        <v>96</v>
      </c>
      <c r="BR15" s="231">
        <f>(1-BP42)/BP42+BP36*(1-BR11)/(BR13*BR7)</f>
        <v>1230.9559363812371</v>
      </c>
      <c r="BS15" s="40" t="s">
        <v>129</v>
      </c>
      <c r="BT15" s="14"/>
    </row>
    <row r="16" spans="1:72" x14ac:dyDescent="0.35">
      <c r="C16" s="47" t="s">
        <v>142</v>
      </c>
      <c r="V16" s="17"/>
      <c r="W16" s="17"/>
      <c r="AQ16" s="135">
        <v>1.2E-2</v>
      </c>
      <c r="AR16" s="135">
        <f t="shared" si="4"/>
        <v>4.38</v>
      </c>
      <c r="AS16" s="176">
        <f t="shared" si="0"/>
        <v>2.1582207145262287E-2</v>
      </c>
      <c r="AT16" s="135">
        <v>1.2E-2</v>
      </c>
      <c r="AU16" s="135">
        <f t="shared" si="5"/>
        <v>4.38</v>
      </c>
      <c r="AV16" s="176">
        <f t="shared" si="3"/>
        <v>1.0410389355858223</v>
      </c>
      <c r="AW16" s="135">
        <v>1.2E-2</v>
      </c>
      <c r="AX16" s="135">
        <f t="shared" si="6"/>
        <v>4.38</v>
      </c>
      <c r="AY16" s="90">
        <f t="shared" si="1"/>
        <v>-0.2582412613236445</v>
      </c>
      <c r="AZ16" s="176">
        <f t="shared" si="2"/>
        <v>0.8043798814074401</v>
      </c>
      <c r="BF16" s="52"/>
      <c r="BG16" s="182"/>
      <c r="BH16" s="149"/>
      <c r="BI16" s="135"/>
      <c r="BJ16" s="52"/>
      <c r="BK16" s="52"/>
      <c r="BL16" s="118"/>
      <c r="BM16" s="34"/>
      <c r="BN16" s="34"/>
      <c r="BQ16" s="183" t="s">
        <v>105</v>
      </c>
      <c r="BR16" s="233">
        <f>BP36*BR20*(1-BR11)/(BR13*BR7*(BR14-BR13))</f>
        <v>1.0198240228807625E-3</v>
      </c>
      <c r="BS16" s="40" t="s">
        <v>131</v>
      </c>
      <c r="BT16" s="14"/>
    </row>
    <row r="17" spans="3:72" x14ac:dyDescent="0.35">
      <c r="C17" s="47" t="s">
        <v>140</v>
      </c>
      <c r="D17" s="158">
        <f>D25</f>
        <v>1.4141905177558874E+19</v>
      </c>
      <c r="E17" s="16" t="s">
        <v>10</v>
      </c>
      <c r="F17" s="45" t="s">
        <v>139</v>
      </c>
      <c r="I17" s="16" t="s">
        <v>202</v>
      </c>
      <c r="V17" s="66"/>
      <c r="W17" s="66"/>
      <c r="AQ17" s="135">
        <v>1.2999999999999999E-2</v>
      </c>
      <c r="AR17" s="135">
        <f t="shared" si="4"/>
        <v>4.7450000000000001</v>
      </c>
      <c r="AS17" s="176">
        <f t="shared" si="0"/>
        <v>2.2989119125761254E-2</v>
      </c>
      <c r="AT17" s="135">
        <v>1.2999999999999999E-2</v>
      </c>
      <c r="AU17" s="135">
        <f t="shared" si="5"/>
        <v>4.7450000000000001</v>
      </c>
      <c r="AV17" s="176">
        <f t="shared" si="3"/>
        <v>1.0410625435741838</v>
      </c>
      <c r="AW17" s="135">
        <v>1.2999999999999999E-2</v>
      </c>
      <c r="AX17" s="135">
        <f t="shared" si="6"/>
        <v>4.7450000000000001</v>
      </c>
      <c r="AY17" s="90">
        <f t="shared" si="1"/>
        <v>-0.25931168780020974</v>
      </c>
      <c r="AZ17" s="176">
        <f t="shared" si="2"/>
        <v>0.80473997489973526</v>
      </c>
      <c r="BF17" s="52"/>
      <c r="BG17" s="182"/>
      <c r="BH17" s="149"/>
      <c r="BI17" s="135"/>
      <c r="BJ17" s="52"/>
      <c r="BK17" s="52"/>
      <c r="BL17" s="118"/>
      <c r="BM17" s="34"/>
      <c r="BN17" s="34"/>
      <c r="BQ17" s="183" t="s">
        <v>106</v>
      </c>
      <c r="BR17" s="234">
        <f>BP46</f>
        <v>0.8</v>
      </c>
      <c r="BS17" s="75"/>
      <c r="BT17" s="14"/>
    </row>
    <row r="18" spans="3:72" x14ac:dyDescent="0.35">
      <c r="C18" s="47" t="s">
        <v>138</v>
      </c>
      <c r="D18" s="158">
        <f>'параметры для расчета'!C13</f>
        <v>1.1784920981299063E+19</v>
      </c>
      <c r="E18" s="16" t="s">
        <v>10</v>
      </c>
      <c r="F18" s="45" t="s">
        <v>141</v>
      </c>
      <c r="I18" s="16" t="s">
        <v>206</v>
      </c>
      <c r="V18" s="66"/>
      <c r="W18" s="66"/>
      <c r="AQ18" s="135">
        <v>1.4E-2</v>
      </c>
      <c r="AR18" s="135">
        <f t="shared" si="4"/>
        <v>5.1100000000000003</v>
      </c>
      <c r="AS18" s="176">
        <f t="shared" si="0"/>
        <v>2.4345528382787196E-2</v>
      </c>
      <c r="AT18" s="135">
        <v>1.4E-2</v>
      </c>
      <c r="AU18" s="135">
        <f t="shared" si="5"/>
        <v>5.1100000000000003</v>
      </c>
      <c r="AV18" s="176">
        <f t="shared" si="3"/>
        <v>1.0410853041235348</v>
      </c>
      <c r="AW18" s="135">
        <v>1.4E-2</v>
      </c>
      <c r="AX18" s="135">
        <f t="shared" si="6"/>
        <v>5.1100000000000003</v>
      </c>
      <c r="AY18" s="90">
        <f t="shared" si="1"/>
        <v>-0.26033139651551979</v>
      </c>
      <c r="AZ18" s="176">
        <f t="shared" si="2"/>
        <v>0.80509943599080214</v>
      </c>
      <c r="BF18" s="52"/>
      <c r="BG18" s="182"/>
      <c r="BH18" s="149"/>
      <c r="BI18" s="135"/>
      <c r="BJ18" s="52"/>
      <c r="BK18" s="52"/>
      <c r="BL18" s="118"/>
      <c r="BM18" s="34"/>
      <c r="BN18" s="34"/>
      <c r="BR18" s="162"/>
      <c r="BS18" s="14"/>
      <c r="BT18" s="14"/>
    </row>
    <row r="19" spans="3:72" ht="17.25" customHeight="1" x14ac:dyDescent="0.35">
      <c r="C19" s="16"/>
      <c r="D19" s="16"/>
      <c r="E19" s="16"/>
      <c r="F19" s="16"/>
      <c r="V19" s="66"/>
      <c r="W19" s="66"/>
      <c r="AQ19" s="135">
        <v>1.4999999999999999E-2</v>
      </c>
      <c r="AR19" s="135">
        <f t="shared" si="4"/>
        <v>5.4749999999999996</v>
      </c>
      <c r="AS19" s="176">
        <f t="shared" si="0"/>
        <v>2.5653247769676733E-2</v>
      </c>
      <c r="AT19" s="135">
        <v>1.4999999999999999E-2</v>
      </c>
      <c r="AU19" s="135">
        <f t="shared" si="5"/>
        <v>5.4749999999999996</v>
      </c>
      <c r="AV19" s="176">
        <f t="shared" si="3"/>
        <v>1.0411072476564427</v>
      </c>
      <c r="AW19" s="135">
        <v>1.4999999999999999E-2</v>
      </c>
      <c r="AX19" s="135">
        <f t="shared" si="6"/>
        <v>5.4749999999999996</v>
      </c>
      <c r="AY19" s="90">
        <f t="shared" si="1"/>
        <v>-0.26130220804470905</v>
      </c>
      <c r="AZ19" s="176">
        <f t="shared" si="2"/>
        <v>0.80545828738141034</v>
      </c>
      <c r="BF19" s="52"/>
      <c r="BG19" s="182"/>
      <c r="BH19" s="149"/>
      <c r="BI19" s="135"/>
      <c r="BJ19" s="52"/>
      <c r="BK19" s="52"/>
      <c r="BL19" s="118"/>
      <c r="BM19" s="34"/>
      <c r="BN19" s="34"/>
      <c r="BQ19" s="171" t="s">
        <v>108</v>
      </c>
      <c r="BR19" s="231">
        <f>BO35</f>
        <v>1.1784920981299063E+19</v>
      </c>
      <c r="BS19" s="164" t="s">
        <v>114</v>
      </c>
      <c r="BT19" s="14"/>
    </row>
    <row r="20" spans="3:72" x14ac:dyDescent="0.35">
      <c r="C20" s="47" t="s">
        <v>143</v>
      </c>
      <c r="D20" s="156">
        <f>D17/D18</f>
        <v>1.2</v>
      </c>
      <c r="E20" s="16" t="s">
        <v>162</v>
      </c>
      <c r="F20" s="16"/>
      <c r="H20" s="329">
        <f>D14</f>
        <v>1.2</v>
      </c>
      <c r="I20" s="10" t="s">
        <v>163</v>
      </c>
      <c r="V20" s="17"/>
      <c r="W20" s="17"/>
      <c r="AQ20" s="135">
        <v>1.6E-2</v>
      </c>
      <c r="AR20" s="135">
        <f t="shared" si="4"/>
        <v>5.84</v>
      </c>
      <c r="AS20" s="176">
        <f t="shared" si="0"/>
        <v>2.6914025065311226E-2</v>
      </c>
      <c r="AT20" s="135">
        <v>1.6E-2</v>
      </c>
      <c r="AU20" s="135">
        <f t="shared" si="5"/>
        <v>5.84</v>
      </c>
      <c r="AV20" s="176">
        <f t="shared" si="3"/>
        <v>1.0411284035009627</v>
      </c>
      <c r="AW20" s="135">
        <v>1.6E-2</v>
      </c>
      <c r="AX20" s="135">
        <f t="shared" si="6"/>
        <v>5.84</v>
      </c>
      <c r="AY20" s="90">
        <f t="shared" si="1"/>
        <v>-0.26222587760881527</v>
      </c>
      <c r="AZ20" s="176">
        <f t="shared" si="2"/>
        <v>0.80581655095745863</v>
      </c>
      <c r="BF20" s="90"/>
      <c r="BG20" s="185"/>
      <c r="BH20" s="186"/>
      <c r="BI20" s="69"/>
      <c r="BJ20" s="90"/>
      <c r="BK20" s="90"/>
      <c r="BL20" s="90"/>
      <c r="BM20" s="187"/>
      <c r="BN20" s="187"/>
      <c r="BQ20" s="183" t="s">
        <v>109</v>
      </c>
      <c r="BR20" s="234">
        <f>BO35*3/6.022E+23*(365*24*3600/1000)</f>
        <v>1.8514576622363697</v>
      </c>
      <c r="BS20" s="85" t="s">
        <v>110</v>
      </c>
      <c r="BT20" s="14"/>
    </row>
    <row r="21" spans="3:72" x14ac:dyDescent="0.35">
      <c r="V21" s="200"/>
      <c r="W21" s="200"/>
      <c r="AQ21" s="135">
        <v>1.7000000000000001E-2</v>
      </c>
      <c r="AR21" s="135">
        <f t="shared" si="4"/>
        <v>6.2050000000000001</v>
      </c>
      <c r="AS21" s="176">
        <f t="shared" si="0"/>
        <v>2.8129545310039153E-2</v>
      </c>
      <c r="AT21" s="135">
        <v>1.7000000000000001E-2</v>
      </c>
      <c r="AU21" s="135">
        <f t="shared" si="5"/>
        <v>6.2050000000000001</v>
      </c>
      <c r="AV21" s="176">
        <f t="shared" si="3"/>
        <v>1.0411487999321101</v>
      </c>
      <c r="AW21" s="135">
        <v>1.7000000000000001E-2</v>
      </c>
      <c r="AX21" s="135">
        <f t="shared" si="6"/>
        <v>6.2050000000000001</v>
      </c>
      <c r="AY21" s="90">
        <f t="shared" si="1"/>
        <v>-0.26310409742292301</v>
      </c>
      <c r="AZ21" s="176">
        <f t="shared" si="2"/>
        <v>0.8061742478192262</v>
      </c>
      <c r="BF21" s="52"/>
      <c r="BG21" s="182"/>
      <c r="BH21" s="149"/>
      <c r="BI21" s="135"/>
      <c r="BJ21" s="52"/>
      <c r="BK21" s="52"/>
      <c r="BL21" s="118"/>
      <c r="BM21" s="34"/>
      <c r="BN21" s="34"/>
      <c r="BS21" s="14"/>
      <c r="BT21" s="14"/>
    </row>
    <row r="22" spans="3:72" x14ac:dyDescent="0.35">
      <c r="V22" s="17"/>
      <c r="W22" s="17"/>
      <c r="AQ22" s="135">
        <v>1.7999999999999999E-2</v>
      </c>
      <c r="AR22" s="135">
        <f t="shared" si="4"/>
        <v>6.5699999999999994</v>
      </c>
      <c r="AS22" s="176">
        <f t="shared" si="0"/>
        <v>2.9301433057747895E-2</v>
      </c>
      <c r="AT22" s="135">
        <v>1.7999999999999999E-2</v>
      </c>
      <c r="AU22" s="135">
        <f t="shared" si="5"/>
        <v>6.5699999999999994</v>
      </c>
      <c r="AV22" s="176">
        <f t="shared" si="3"/>
        <v>1.0411684642099057</v>
      </c>
      <c r="AW22" s="135">
        <v>1.7999999999999999E-2</v>
      </c>
      <c r="AX22" s="135">
        <f t="shared" si="6"/>
        <v>6.5699999999999994</v>
      </c>
      <c r="AY22" s="90">
        <f t="shared" si="1"/>
        <v>-0.2639384989580788</v>
      </c>
      <c r="AZ22" s="176">
        <f t="shared" si="2"/>
        <v>0.80653139830957477</v>
      </c>
      <c r="BF22" s="52"/>
      <c r="BG22" s="182"/>
      <c r="BH22" s="149"/>
      <c r="BI22" s="135"/>
      <c r="BJ22" s="52"/>
      <c r="BK22" s="52"/>
      <c r="BL22" s="118"/>
      <c r="BM22" s="34"/>
      <c r="BN22" s="34"/>
      <c r="BR22" s="40"/>
      <c r="BS22" s="14"/>
      <c r="BT22" s="14"/>
    </row>
    <row r="23" spans="3:72" x14ac:dyDescent="0.35">
      <c r="C23" s="8" t="s">
        <v>65</v>
      </c>
      <c r="D23" s="266">
        <f>'параметры для расчета'!C13*D14</f>
        <v>1.4141905177558874E+19</v>
      </c>
      <c r="F23" s="16" t="s">
        <v>200</v>
      </c>
      <c r="J23" s="24" t="s">
        <v>201</v>
      </c>
      <c r="O23" s="33"/>
      <c r="V23" s="35"/>
      <c r="W23" s="64"/>
      <c r="AQ23" s="135">
        <v>1.9E-2</v>
      </c>
      <c r="AR23" s="135">
        <f t="shared" si="4"/>
        <v>6.9349999999999996</v>
      </c>
      <c r="AS23" s="176">
        <f t="shared" si="0"/>
        <v>3.0431254547094853E-2</v>
      </c>
      <c r="AT23" s="135">
        <v>1.9E-2</v>
      </c>
      <c r="AU23" s="135">
        <f t="shared" si="5"/>
        <v>6.9349999999999996</v>
      </c>
      <c r="AV23" s="176">
        <f t="shared" si="3"/>
        <v>1.0411874226158357</v>
      </c>
      <c r="AW23" s="135">
        <v>1.9E-2</v>
      </c>
      <c r="AX23" s="135">
        <f t="shared" si="6"/>
        <v>6.9349999999999996</v>
      </c>
      <c r="AY23" s="90">
        <f t="shared" si="1"/>
        <v>-0.26473065512179683</v>
      </c>
      <c r="AZ23" s="176">
        <f t="shared" si="2"/>
        <v>0.80688802204113375</v>
      </c>
      <c r="BF23" s="52"/>
      <c r="BG23" s="182"/>
      <c r="BH23" s="149"/>
      <c r="BI23" s="135"/>
      <c r="BJ23" s="52"/>
      <c r="BK23" s="52"/>
      <c r="BL23" s="118"/>
      <c r="BM23" s="34"/>
      <c r="BN23" s="34"/>
      <c r="BP23" s="71"/>
    </row>
    <row r="24" spans="3:72" x14ac:dyDescent="0.35">
      <c r="D24" s="162"/>
      <c r="R24" s="162"/>
      <c r="V24" s="22"/>
      <c r="W24" s="17"/>
      <c r="AQ24" s="135">
        <v>0.02</v>
      </c>
      <c r="AR24" s="135">
        <f t="shared" si="4"/>
        <v>7.3</v>
      </c>
      <c r="AS24" s="176">
        <f t="shared" si="0"/>
        <v>3.152051979479964E-2</v>
      </c>
      <c r="AT24" s="135">
        <v>0.02</v>
      </c>
      <c r="AU24" s="135">
        <f t="shared" si="5"/>
        <v>7.3</v>
      </c>
      <c r="AV24" s="176">
        <f t="shared" si="3"/>
        <v>1.0412057004879831</v>
      </c>
      <c r="AW24" s="135">
        <v>0.02</v>
      </c>
      <c r="AX24" s="135">
        <f t="shared" si="6"/>
        <v>7.3</v>
      </c>
      <c r="AY24" s="90">
        <f t="shared" si="1"/>
        <v>-0.26548212498328688</v>
      </c>
      <c r="AZ24" s="176">
        <f t="shared" si="2"/>
        <v>0.80724409529949592</v>
      </c>
      <c r="BF24" s="52"/>
      <c r="BG24" s="182"/>
      <c r="BH24" s="149"/>
      <c r="BI24" s="135"/>
      <c r="BJ24" s="52"/>
      <c r="BK24" s="52"/>
      <c r="BL24" s="118"/>
      <c r="BM24" s="34"/>
      <c r="BN24" s="34"/>
      <c r="BP24" s="174"/>
    </row>
    <row r="25" spans="3:72" x14ac:dyDescent="0.35">
      <c r="C25" s="12" t="s">
        <v>65</v>
      </c>
      <c r="D25" s="39">
        <f>D23</f>
        <v>1.4141905177558874E+19</v>
      </c>
      <c r="E25" s="10" t="s">
        <v>59</v>
      </c>
      <c r="F25" s="13" t="s">
        <v>17</v>
      </c>
      <c r="G25" s="39">
        <f>D25*(1/2*1.38E-23*300)</f>
        <v>2.9273743717546871E-2</v>
      </c>
      <c r="H25" s="10" t="s">
        <v>60</v>
      </c>
      <c r="I25" s="13" t="s">
        <v>17</v>
      </c>
      <c r="J25" s="39">
        <f>D25*3/(6.02*10^23)</f>
        <v>7.0474610519396394E-5</v>
      </c>
      <c r="K25" s="62" t="s">
        <v>58</v>
      </c>
      <c r="L25" s="53">
        <f>365*24*60*60*J25/1000</f>
        <v>2.2224873173396844</v>
      </c>
      <c r="M25" s="62" t="s">
        <v>66</v>
      </c>
      <c r="O25" s="248"/>
      <c r="P25" s="56"/>
      <c r="Q25" s="1"/>
      <c r="V25" s="94"/>
      <c r="W25" s="17"/>
      <c r="AQ25" s="135">
        <v>2.1000000000000001E-2</v>
      </c>
      <c r="AR25" s="135">
        <f t="shared" si="4"/>
        <v>7.665</v>
      </c>
      <c r="AS25" s="176">
        <f t="shared" si="0"/>
        <v>3.2570684613795232E-2</v>
      </c>
      <c r="AT25" s="135">
        <v>2.1000000000000001E-2</v>
      </c>
      <c r="AU25" s="135">
        <f t="shared" si="5"/>
        <v>7.665</v>
      </c>
      <c r="AV25" s="176">
        <f t="shared" si="3"/>
        <v>1.0412233222548906</v>
      </c>
      <c r="AW25" s="135">
        <v>2.1000000000000001E-2</v>
      </c>
      <c r="AX25" s="135">
        <f t="shared" si="6"/>
        <v>7.665</v>
      </c>
      <c r="AY25" s="90">
        <f t="shared" si="1"/>
        <v>-0.26619428530811801</v>
      </c>
      <c r="AZ25" s="176">
        <f t="shared" si="2"/>
        <v>0.8075997215605677</v>
      </c>
      <c r="BF25" s="52"/>
      <c r="BG25" s="182"/>
      <c r="BH25" s="149"/>
      <c r="BI25" s="135"/>
      <c r="BJ25" s="52"/>
      <c r="BK25" s="52"/>
      <c r="BL25" s="118"/>
      <c r="BM25" s="34"/>
      <c r="BN25" s="34"/>
    </row>
    <row r="26" spans="3:72" x14ac:dyDescent="0.35">
      <c r="D26" s="162"/>
      <c r="G26" s="162"/>
      <c r="J26" s="162"/>
      <c r="L26" s="360">
        <f>('[2]баланс тритий'!K327)</f>
        <v>1.8520727644497375</v>
      </c>
      <c r="V26" s="94"/>
      <c r="W26" s="17"/>
      <c r="AQ26" s="135">
        <v>2.1999999999999999E-2</v>
      </c>
      <c r="AR26" s="135">
        <f t="shared" si="4"/>
        <v>8.0299999999999994</v>
      </c>
      <c r="AS26" s="176">
        <f t="shared" si="0"/>
        <v>3.3583152558935202E-2</v>
      </c>
      <c r="AT26" s="135">
        <v>2.1999999999999999E-2</v>
      </c>
      <c r="AU26" s="135">
        <f t="shared" si="5"/>
        <v>8.0299999999999994</v>
      </c>
      <c r="AV26" s="176">
        <f t="shared" si="3"/>
        <v>1.0412403114682098</v>
      </c>
      <c r="AW26" s="135">
        <v>2.1999999999999999E-2</v>
      </c>
      <c r="AX26" s="135">
        <f t="shared" si="6"/>
        <v>8.0299999999999994</v>
      </c>
      <c r="AY26" s="90">
        <f t="shared" si="1"/>
        <v>-0.266868588250332</v>
      </c>
      <c r="AZ26" s="176">
        <f t="shared" si="2"/>
        <v>0.80795487577681302</v>
      </c>
      <c r="BF26" s="52"/>
      <c r="BG26" s="182"/>
      <c r="BH26" s="149"/>
      <c r="BI26" s="135"/>
      <c r="BJ26" s="52"/>
      <c r="BK26" s="52"/>
      <c r="BL26" s="118"/>
      <c r="BM26" s="34"/>
      <c r="BN26" s="34"/>
      <c r="BQ26" s="16"/>
    </row>
    <row r="27" spans="3:72" x14ac:dyDescent="0.35">
      <c r="C27" s="47" t="s">
        <v>65</v>
      </c>
      <c r="D27" s="158">
        <f>BR19*BP36</f>
        <v>1.4141905177558874E+19</v>
      </c>
      <c r="E27" s="40" t="s">
        <v>59</v>
      </c>
      <c r="F27" s="79" t="s">
        <v>17</v>
      </c>
      <c r="G27" s="80">
        <f>D27*(1/2*1.38E-23*300)</f>
        <v>2.9273743717546871E-2</v>
      </c>
      <c r="H27" s="40" t="s">
        <v>60</v>
      </c>
      <c r="I27" s="79" t="s">
        <v>17</v>
      </c>
      <c r="J27" s="80">
        <f>D27*3/(6.02*10^23)</f>
        <v>7.0474610519396394E-5</v>
      </c>
      <c r="K27" s="40" t="s">
        <v>58</v>
      </c>
      <c r="L27" s="139">
        <f>365*24*60*60*J27/1000</f>
        <v>2.2224873173396844</v>
      </c>
      <c r="M27" s="40" t="s">
        <v>66</v>
      </c>
      <c r="O27" s="156">
        <f>(L27-'[2]баланс тритий'!K327-'[2]баланс тритий'!$K$267)*1000</f>
        <v>344.81408733907131</v>
      </c>
      <c r="P27" s="40" t="s">
        <v>81</v>
      </c>
      <c r="Q27" s="16" t="s">
        <v>134</v>
      </c>
      <c r="V27" s="94"/>
      <c r="W27" s="17"/>
      <c r="AQ27" s="135">
        <v>2.3E-2</v>
      </c>
      <c r="AR27" s="135">
        <f t="shared" si="4"/>
        <v>8.3949999999999996</v>
      </c>
      <c r="AS27" s="176">
        <f t="shared" si="0"/>
        <v>3.4559276802857565E-2</v>
      </c>
      <c r="AT27" s="135">
        <v>2.3E-2</v>
      </c>
      <c r="AU27" s="135">
        <f t="shared" si="5"/>
        <v>8.3949999999999996</v>
      </c>
      <c r="AV27" s="176">
        <f t="shared" si="3"/>
        <v>1.0412566908341796</v>
      </c>
      <c r="AW27" s="135">
        <v>2.3E-2</v>
      </c>
      <c r="AX27" s="135">
        <f t="shared" si="6"/>
        <v>8.3949999999999996</v>
      </c>
      <c r="AY27" s="90">
        <f t="shared" si="1"/>
        <v>-0.26750639274421367</v>
      </c>
      <c r="AZ27" s="176">
        <f t="shared" si="2"/>
        <v>0.80830957489282351</v>
      </c>
    </row>
    <row r="28" spans="3:72" x14ac:dyDescent="0.35">
      <c r="Q28" s="16" t="s">
        <v>208</v>
      </c>
      <c r="AQ28" s="135">
        <v>2.4E-2</v>
      </c>
      <c r="AR28" s="135">
        <f t="shared" si="4"/>
        <v>8.76</v>
      </c>
      <c r="AS28" s="176">
        <f t="shared" si="0"/>
        <v>3.55003619445124E-2</v>
      </c>
      <c r="AT28" s="135">
        <v>2.4E-2</v>
      </c>
      <c r="AU28" s="135">
        <f t="shared" si="5"/>
        <v>8.76</v>
      </c>
      <c r="AV28" s="176">
        <f t="shared" si="3"/>
        <v>1.0412724822439718</v>
      </c>
      <c r="AW28" s="135">
        <v>2.4E-2</v>
      </c>
      <c r="AX28" s="135">
        <f t="shared" si="6"/>
        <v>8.76</v>
      </c>
      <c r="AY28" s="90">
        <f t="shared" si="1"/>
        <v>-0.26810900894353856</v>
      </c>
      <c r="AZ28" s="176">
        <f t="shared" si="2"/>
        <v>0.80866383524494578</v>
      </c>
    </row>
    <row r="29" spans="3:72" ht="17.5" x14ac:dyDescent="0.35">
      <c r="D29" s="162"/>
      <c r="G29" s="162"/>
      <c r="J29" s="162"/>
      <c r="L29" s="162"/>
      <c r="AQ29" s="135">
        <v>2.5000000000000001E-2</v>
      </c>
      <c r="AR29" s="135">
        <f t="shared" si="4"/>
        <v>9.125</v>
      </c>
      <c r="AS29" s="176">
        <f t="shared" si="0"/>
        <v>3.6407665752770151E-2</v>
      </c>
      <c r="AT29" s="135">
        <v>2.5000000000000001E-2</v>
      </c>
      <c r="AU29" s="135">
        <f t="shared" si="5"/>
        <v>9.125</v>
      </c>
      <c r="AV29" s="176">
        <f t="shared" si="3"/>
        <v>1.0412877068029496</v>
      </c>
      <c r="AW29" s="135">
        <v>2.5000000000000001E-2</v>
      </c>
      <c r="AX29" s="135">
        <f t="shared" si="6"/>
        <v>9.125</v>
      </c>
      <c r="AY29" s="90">
        <f t="shared" si="1"/>
        <v>-0.26867769997260621</v>
      </c>
      <c r="AZ29" s="176">
        <f t="shared" si="2"/>
        <v>0.80901767258311352</v>
      </c>
      <c r="BC29" s="71" t="s">
        <v>38</v>
      </c>
    </row>
    <row r="30" spans="3:72" ht="17.5" x14ac:dyDescent="0.35">
      <c r="C30" s="12" t="s">
        <v>158</v>
      </c>
      <c r="D30" s="334">
        <f>'[3]поэлементый расчет систем'!$G$174</f>
        <v>3.0302608695652166E+23</v>
      </c>
      <c r="E30" s="10" t="s">
        <v>13</v>
      </c>
      <c r="F30" s="162" t="s">
        <v>17</v>
      </c>
      <c r="G30" s="39">
        <f>D30*(1/2*1.38E-23*300)</f>
        <v>627.2639999999999</v>
      </c>
      <c r="H30" s="10" t="s">
        <v>12</v>
      </c>
      <c r="I30" s="162" t="s">
        <v>17</v>
      </c>
      <c r="J30" s="58">
        <f>D30*3/(6.02*10^23)</f>
        <v>1.5100967788530981</v>
      </c>
      <c r="K30" s="62" t="s">
        <v>2</v>
      </c>
      <c r="L30" s="361">
        <f>J30/1000</f>
        <v>1.5100967788530982E-3</v>
      </c>
      <c r="M30" s="10" t="s">
        <v>25</v>
      </c>
      <c r="AQ30" s="135">
        <v>2.5999999999999999E-2</v>
      </c>
      <c r="AR30" s="135">
        <f t="shared" si="4"/>
        <v>9.49</v>
      </c>
      <c r="AS30" s="176">
        <f t="shared" si="0"/>
        <v>3.7282400847441277E-2</v>
      </c>
      <c r="AT30" s="135">
        <v>2.5999999999999999E-2</v>
      </c>
      <c r="AU30" s="135">
        <f t="shared" si="5"/>
        <v>9.49</v>
      </c>
      <c r="AV30" s="176">
        <f t="shared" si="3"/>
        <v>1.0413023848588747</v>
      </c>
      <c r="AW30" s="135">
        <v>2.5999999999999999E-2</v>
      </c>
      <c r="AX30" s="135">
        <f t="shared" si="6"/>
        <v>9.49</v>
      </c>
      <c r="AY30" s="90">
        <f t="shared" si="1"/>
        <v>-0.26921368361441644</v>
      </c>
      <c r="AZ30" s="176">
        <f t="shared" si="2"/>
        <v>0.80937110209189955</v>
      </c>
      <c r="BC30" s="1" t="s">
        <v>183</v>
      </c>
    </row>
    <row r="31" spans="3:72" x14ac:dyDescent="0.35">
      <c r="C31" s="10" t="s">
        <v>159</v>
      </c>
      <c r="D31" s="162"/>
      <c r="G31" s="162"/>
      <c r="J31" s="162"/>
      <c r="L31" s="162"/>
      <c r="AQ31" s="135">
        <v>2.7E-2</v>
      </c>
      <c r="AR31" s="135">
        <f t="shared" si="4"/>
        <v>9.8550000000000004</v>
      </c>
      <c r="AS31" s="176">
        <f t="shared" si="0"/>
        <v>3.812573631995362E-2</v>
      </c>
      <c r="AT31" s="135">
        <v>2.7E-2</v>
      </c>
      <c r="AU31" s="135">
        <f t="shared" si="5"/>
        <v>9.8550000000000004</v>
      </c>
      <c r="AV31" s="176">
        <f t="shared" si="3"/>
        <v>1.041316536029103</v>
      </c>
      <c r="AW31" s="135">
        <v>2.7E-2</v>
      </c>
      <c r="AX31" s="135">
        <f t="shared" si="6"/>
        <v>9.8550000000000004</v>
      </c>
      <c r="AY31" s="90">
        <f t="shared" si="1"/>
        <v>-0.26971813393824828</v>
      </c>
      <c r="AZ31" s="176">
        <f t="shared" si="2"/>
        <v>0.80972413841080837</v>
      </c>
    </row>
    <row r="32" spans="3:72" x14ac:dyDescent="0.35">
      <c r="C32" s="12" t="s">
        <v>160</v>
      </c>
      <c r="D32" s="39">
        <f>J32/(3/(6.02*10^23))</f>
        <v>1.14372259659427E+26</v>
      </c>
      <c r="E32" s="10" t="s">
        <v>13</v>
      </c>
      <c r="F32" s="162" t="s">
        <v>17</v>
      </c>
      <c r="G32" s="39">
        <f>J32*(1/2*1.38E-23*300)</f>
        <v>1.1798201536296374E-18</v>
      </c>
      <c r="H32" s="10" t="s">
        <v>12</v>
      </c>
      <c r="I32" s="162" t="s">
        <v>17</v>
      </c>
      <c r="J32" s="58">
        <f>'[2]баланс тритий'!H340</f>
        <v>569.96142687422093</v>
      </c>
      <c r="K32" s="62" t="s">
        <v>2</v>
      </c>
      <c r="L32" s="53">
        <f>J32/1000</f>
        <v>0.56996142687422091</v>
      </c>
      <c r="M32" s="10" t="s">
        <v>25</v>
      </c>
      <c r="N32" s="218"/>
      <c r="O32" s="14"/>
      <c r="AQ32" s="135">
        <v>2.8000000000000001E-2</v>
      </c>
      <c r="AR32" s="135">
        <f t="shared" si="4"/>
        <v>10.220000000000001</v>
      </c>
      <c r="AS32" s="176">
        <f t="shared" si="0"/>
        <v>3.8938799295853782E-2</v>
      </c>
      <c r="AT32" s="135">
        <v>2.8000000000000001E-2</v>
      </c>
      <c r="AU32" s="135">
        <f t="shared" si="5"/>
        <v>10.220000000000001</v>
      </c>
      <c r="AV32" s="176">
        <f t="shared" si="3"/>
        <v>1.0413301792268022</v>
      </c>
      <c r="AW32" s="135">
        <v>2.8000000000000001E-2</v>
      </c>
      <c r="AX32" s="135">
        <f t="shared" si="6"/>
        <v>10.220000000000001</v>
      </c>
      <c r="AY32" s="90">
        <f t="shared" si="1"/>
        <v>-0.27019222549183364</v>
      </c>
      <c r="AZ32" s="176">
        <f t="shared" si="2"/>
        <v>0.81007675303082238</v>
      </c>
    </row>
    <row r="33" spans="2:78" x14ac:dyDescent="0.35">
      <c r="C33" s="12" t="s">
        <v>161</v>
      </c>
      <c r="D33" s="241">
        <f>J33/(3/(6.02*10^23))</f>
        <v>1.1149480842189907E+26</v>
      </c>
      <c r="F33" s="236"/>
      <c r="G33" s="241">
        <f>J33*(1/2*1.38E-23*300)</f>
        <v>1.1501374755813842E-18</v>
      </c>
      <c r="I33" s="236"/>
      <c r="J33" s="240">
        <f>'[2]баланс тритий'!H341</f>
        <v>555.62196887989569</v>
      </c>
      <c r="K33" s="62"/>
      <c r="L33" s="53">
        <f>J33/1000</f>
        <v>0.55562196887989568</v>
      </c>
      <c r="N33" s="218"/>
      <c r="O33" s="14"/>
      <c r="P33" s="14"/>
      <c r="AQ33" s="135">
        <v>2.9000000000000001E-2</v>
      </c>
      <c r="AR33" s="135">
        <f t="shared" si="4"/>
        <v>10.585000000000001</v>
      </c>
      <c r="AS33" s="176">
        <f t="shared" si="0"/>
        <v>3.9722676441220697E-2</v>
      </c>
      <c r="AT33" s="135">
        <v>2.9000000000000001E-2</v>
      </c>
      <c r="AU33" s="135">
        <f t="shared" si="5"/>
        <v>10.585000000000001</v>
      </c>
      <c r="AV33" s="176">
        <f t="shared" si="3"/>
        <v>1.0413433326862302</v>
      </c>
      <c r="AW33" s="135">
        <v>2.9000000000000001E-2</v>
      </c>
      <c r="AX33" s="135">
        <f t="shared" si="6"/>
        <v>10.585000000000001</v>
      </c>
      <c r="AY33" s="90">
        <f t="shared" si="1"/>
        <v>-0.2706369643221046</v>
      </c>
      <c r="AZ33" s="176">
        <f t="shared" si="2"/>
        <v>0.81042904480534628</v>
      </c>
      <c r="BC33" s="1" t="s">
        <v>39</v>
      </c>
      <c r="BQ33" s="170" t="s">
        <v>113</v>
      </c>
      <c r="BR33" s="113">
        <f>1/(6.02*10^23)/1000</f>
        <v>1.6611295681063125E-27</v>
      </c>
      <c r="BS33" s="21" t="s">
        <v>117</v>
      </c>
    </row>
    <row r="34" spans="2:78" x14ac:dyDescent="0.35">
      <c r="D34" s="76">
        <f>J34/(3/(6.02*10^23))</f>
        <v>6.7445431193711993E+25</v>
      </c>
      <c r="F34" s="162"/>
      <c r="G34" s="76">
        <f>J34*(1/2*1.38E-23*300)</f>
        <v>6.957410759351355E-19</v>
      </c>
      <c r="I34" s="162"/>
      <c r="J34" s="81">
        <f>'[2]баланс тритий'!H342</f>
        <v>336.10679996866446</v>
      </c>
      <c r="K34" s="62"/>
      <c r="L34" s="53">
        <f>J34/1000</f>
        <v>0.33610679996866444</v>
      </c>
      <c r="AQ34" s="135">
        <v>0.03</v>
      </c>
      <c r="AR34" s="135">
        <f t="shared" si="4"/>
        <v>10.95</v>
      </c>
      <c r="AS34" s="176">
        <f t="shared" si="0"/>
        <v>4.0478415415004729E-2</v>
      </c>
      <c r="AT34" s="135">
        <v>0.03</v>
      </c>
      <c r="AU34" s="135">
        <f t="shared" si="5"/>
        <v>10.95</v>
      </c>
      <c r="AV34" s="176">
        <f t="shared" si="3"/>
        <v>1.0413560139871061</v>
      </c>
      <c r="AW34" s="135">
        <v>0.03</v>
      </c>
      <c r="AX34" s="135">
        <f t="shared" si="6"/>
        <v>10.95</v>
      </c>
      <c r="AY34" s="90">
        <f t="shared" si="1"/>
        <v>-0.27105344517183766</v>
      </c>
      <c r="AZ34" s="176">
        <f t="shared" si="2"/>
        <v>0.81078098423027312</v>
      </c>
      <c r="BC34" s="98" t="s">
        <v>55</v>
      </c>
      <c r="BD34" s="172" t="s">
        <v>56</v>
      </c>
      <c r="BE34" s="54"/>
      <c r="BF34" s="54"/>
      <c r="BG34" s="54"/>
      <c r="BH34" s="54"/>
      <c r="BI34" s="54"/>
      <c r="BJ34" s="54"/>
      <c r="BK34" s="54"/>
      <c r="BL34" s="54"/>
      <c r="BM34" s="54"/>
      <c r="BN34" s="173"/>
      <c r="BO34" s="54"/>
      <c r="BP34" s="166" t="s">
        <v>88</v>
      </c>
      <c r="BQ34" s="160"/>
      <c r="BR34" s="55"/>
      <c r="BS34" s="362" t="s">
        <v>57</v>
      </c>
      <c r="BT34" s="363"/>
    </row>
    <row r="35" spans="2:78" ht="18.5" x14ac:dyDescent="0.35">
      <c r="AQ35" s="135">
        <v>3.1E-2</v>
      </c>
      <c r="AR35" s="135">
        <f t="shared" si="4"/>
        <v>11.315</v>
      </c>
      <c r="AS35" s="176">
        <f t="shared" si="0"/>
        <v>4.1207026269233421E-2</v>
      </c>
      <c r="AT35" s="135">
        <v>3.1E-2</v>
      </c>
      <c r="AU35" s="135">
        <f t="shared" si="5"/>
        <v>11.315</v>
      </c>
      <c r="AV35" s="176">
        <f t="shared" si="3"/>
        <v>1.0413682400781035</v>
      </c>
      <c r="AW35" s="135">
        <v>3.1E-2</v>
      </c>
      <c r="AX35" s="135">
        <f t="shared" si="6"/>
        <v>11.315</v>
      </c>
      <c r="AY35" s="90">
        <f t="shared" si="1"/>
        <v>-0.27144268239374097</v>
      </c>
      <c r="AZ35" s="176">
        <f t="shared" si="2"/>
        <v>0.81113258395359589</v>
      </c>
      <c r="BC35" s="127" t="s">
        <v>116</v>
      </c>
      <c r="BD35" s="93" t="s">
        <v>133</v>
      </c>
      <c r="BE35" s="32"/>
      <c r="BF35" s="32"/>
      <c r="BG35" s="32"/>
      <c r="BH35" s="32"/>
      <c r="BI35" s="32"/>
      <c r="BJ35" s="32"/>
      <c r="BK35" s="32"/>
      <c r="BL35" s="32"/>
      <c r="BM35" s="32"/>
      <c r="BN35" s="175" t="s">
        <v>64</v>
      </c>
      <c r="BO35" s="167">
        <f>'[2]баланс тритий'!B9</f>
        <v>1.1784920981299063E+19</v>
      </c>
      <c r="BP35" s="176">
        <f>'[2]баланс тритий'!K10/1000</f>
        <v>5.5629306064619887E-6</v>
      </c>
      <c r="BQ35" s="14" t="s">
        <v>135</v>
      </c>
      <c r="BR35" s="118">
        <f>BR19*3*BR33</f>
        <v>5.8728842099497002E-8</v>
      </c>
      <c r="BS35" s="130">
        <v>9.38E+19</v>
      </c>
      <c r="BT35" s="161" t="s">
        <v>64</v>
      </c>
    </row>
    <row r="36" spans="2:78" ht="18.5" x14ac:dyDescent="0.35">
      <c r="B36" s="168" t="s">
        <v>165</v>
      </c>
      <c r="S36" s="135"/>
      <c r="Y36" s="335" t="s">
        <v>171</v>
      </c>
      <c r="AQ36" s="135">
        <v>3.2000000000000001E-2</v>
      </c>
      <c r="AR36" s="135">
        <f t="shared" si="4"/>
        <v>11.68</v>
      </c>
      <c r="AS36" s="176">
        <f t="shared" si="0"/>
        <v>4.1909482798955268E-2</v>
      </c>
      <c r="AT36" s="135">
        <v>3.2000000000000001E-2</v>
      </c>
      <c r="AU36" s="135">
        <f t="shared" si="5"/>
        <v>11.68</v>
      </c>
      <c r="AV36" s="176">
        <f t="shared" si="3"/>
        <v>1.0413800272995046</v>
      </c>
      <c r="AW36" s="135">
        <v>3.2000000000000001E-2</v>
      </c>
      <c r="AX36" s="135">
        <f t="shared" si="6"/>
        <v>11.68</v>
      </c>
      <c r="AY36" s="90">
        <f t="shared" si="1"/>
        <v>-0.27180565392916511</v>
      </c>
      <c r="AZ36" s="176">
        <f t="shared" si="2"/>
        <v>0.81148385616929475</v>
      </c>
      <c r="BC36" s="99" t="s">
        <v>40</v>
      </c>
      <c r="BD36" s="93" t="s">
        <v>41</v>
      </c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181">
        <f>D12*D13</f>
        <v>1.2</v>
      </c>
      <c r="BQ36" s="44"/>
      <c r="BR36" s="122">
        <v>1.1200000000000001</v>
      </c>
      <c r="BS36" s="100">
        <v>1.1200000000000001</v>
      </c>
      <c r="BT36" s="161"/>
    </row>
    <row r="37" spans="2:78" ht="18.5" x14ac:dyDescent="0.35">
      <c r="Y37" s="335" t="s">
        <v>172</v>
      </c>
      <c r="AQ37" s="135">
        <v>3.3000000000000002E-2</v>
      </c>
      <c r="AR37" s="135">
        <f t="shared" si="4"/>
        <v>12.045</v>
      </c>
      <c r="AS37" s="176">
        <f t="shared" si="0"/>
        <v>4.2586723843725596E-2</v>
      </c>
      <c r="AT37" s="135">
        <v>3.3000000000000002E-2</v>
      </c>
      <c r="AU37" s="135">
        <f t="shared" si="5"/>
        <v>12.045</v>
      </c>
      <c r="AV37" s="176">
        <f t="shared" si="3"/>
        <v>1.0413913914050386</v>
      </c>
      <c r="AW37" s="135">
        <v>3.3000000000000002E-2</v>
      </c>
      <c r="AX37" s="135">
        <f t="shared" si="6"/>
        <v>12.045</v>
      </c>
      <c r="AY37" s="90">
        <f t="shared" si="1"/>
        <v>-0.27214330261513164</v>
      </c>
      <c r="AZ37" s="176">
        <f t="shared" si="2"/>
        <v>0.81183481263363255</v>
      </c>
      <c r="BC37" s="99" t="s">
        <v>42</v>
      </c>
      <c r="BD37" s="93" t="s">
        <v>122</v>
      </c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106">
        <f>60*60*24*BS37</f>
        <v>864000</v>
      </c>
      <c r="BQ37" s="44" t="s">
        <v>18</v>
      </c>
      <c r="BR37" s="106">
        <f>60*60*24*BS37</f>
        <v>864000</v>
      </c>
      <c r="BS37" s="100">
        <v>10</v>
      </c>
      <c r="BT37" s="161" t="s">
        <v>28</v>
      </c>
    </row>
    <row r="38" spans="2:78" ht="18.5" x14ac:dyDescent="0.35">
      <c r="B38" s="162" t="s">
        <v>82</v>
      </c>
      <c r="C38" s="162" t="s">
        <v>83</v>
      </c>
      <c r="L38" s="210"/>
      <c r="Z38" s="132"/>
      <c r="AA38" s="212"/>
      <c r="AQ38" s="135">
        <v>3.4000000000000002E-2</v>
      </c>
      <c r="AR38" s="135">
        <f t="shared" si="4"/>
        <v>12.41</v>
      </c>
      <c r="AS38" s="176">
        <f t="shared" si="0"/>
        <v>4.3239654542374273E-2</v>
      </c>
      <c r="AT38" s="135">
        <v>3.4000000000000002E-2</v>
      </c>
      <c r="AU38" s="135">
        <f t="shared" si="5"/>
        <v>12.41</v>
      </c>
      <c r="AV38" s="176">
        <f t="shared" si="3"/>
        <v>1.0414023475829355</v>
      </c>
      <c r="AW38" s="135">
        <v>3.4000000000000002E-2</v>
      </c>
      <c r="AX38" s="135">
        <f t="shared" si="6"/>
        <v>12.41</v>
      </c>
      <c r="AY38" s="90">
        <f t="shared" si="1"/>
        <v>-0.27245653744444304</v>
      </c>
      <c r="AZ38" s="176">
        <f t="shared" si="2"/>
        <v>0.81218546468086683</v>
      </c>
      <c r="BC38" s="99" t="s">
        <v>43</v>
      </c>
      <c r="BD38" s="93" t="s">
        <v>127</v>
      </c>
      <c r="BE38" s="32"/>
      <c r="BF38" s="32"/>
      <c r="BG38" s="32"/>
      <c r="BH38" s="32"/>
      <c r="BI38" s="32"/>
      <c r="BJ38" s="32"/>
      <c r="BK38" s="32"/>
      <c r="BL38" s="32"/>
      <c r="BM38" s="32"/>
      <c r="BN38" s="44" t="s">
        <v>132</v>
      </c>
      <c r="BO38" s="73">
        <f>1/24*4</f>
        <v>0.16666666666666666</v>
      </c>
      <c r="BP38" s="129">
        <f>'параметры для расчета'!F73</f>
        <v>3600</v>
      </c>
      <c r="BQ38" s="44" t="s">
        <v>18</v>
      </c>
      <c r="BR38" s="106">
        <f>60*60*24*BS38</f>
        <v>86400</v>
      </c>
      <c r="BS38" s="100">
        <v>1</v>
      </c>
      <c r="BT38" s="161" t="s">
        <v>27</v>
      </c>
    </row>
    <row r="39" spans="2:78" ht="18.5" x14ac:dyDescent="0.35">
      <c r="B39" s="42">
        <v>0</v>
      </c>
      <c r="C39" s="42">
        <v>0</v>
      </c>
      <c r="D39" s="202">
        <f>J25</f>
        <v>7.0474610519396394E-5</v>
      </c>
      <c r="F39" s="158">
        <f>J27/1000</f>
        <v>7.0474610519396397E-8</v>
      </c>
      <c r="H39" s="151">
        <f>'[3]поэлементый расчет систем'!L443</f>
        <v>672.84763125781615</v>
      </c>
      <c r="I39" s="244">
        <f>'[3]поэлементый расчет систем'!L444</f>
        <v>658.47543477491945</v>
      </c>
      <c r="J39" s="112">
        <f>'[3]поэлементый расчет систем'!L445</f>
        <v>438.45908967895934</v>
      </c>
      <c r="K39" s="209"/>
      <c r="L39" s="156">
        <f>BP46</f>
        <v>0.8</v>
      </c>
      <c r="N39" s="213">
        <f>J30</f>
        <v>1.5100967788530981</v>
      </c>
      <c r="P39" s="156">
        <f>BP43</f>
        <v>6.0776159169029544E-2</v>
      </c>
      <c r="R39" s="31">
        <f>J32</f>
        <v>569.96142687422093</v>
      </c>
      <c r="S39" s="63">
        <f>J33</f>
        <v>555.62196887989569</v>
      </c>
      <c r="T39" s="82">
        <f>J34</f>
        <v>336.10679996866446</v>
      </c>
      <c r="U39" s="133"/>
      <c r="V39" s="156">
        <f>BP44</f>
        <v>1.041696610151353</v>
      </c>
      <c r="X39" s="214">
        <f>0</f>
        <v>0</v>
      </c>
      <c r="Y39" s="246">
        <v>0</v>
      </c>
      <c r="Z39" s="48">
        <f>0</f>
        <v>0</v>
      </c>
      <c r="AB39" s="156">
        <f>BP45</f>
        <v>4.0416314683834963E-2</v>
      </c>
      <c r="AD39" s="31">
        <f>X39+N39+R39</f>
        <v>571.47152365307409</v>
      </c>
      <c r="AE39" s="63">
        <f>Y39+N39+S39</f>
        <v>557.13206565874884</v>
      </c>
      <c r="AF39" s="82">
        <f>Z39+N39+T39</f>
        <v>337.61689674751756</v>
      </c>
      <c r="AH39" s="156">
        <v>0</v>
      </c>
      <c r="AJ39" s="31">
        <f t="shared" ref="AJ39:AL40" si="7">H39*2</f>
        <v>1345.6952625156323</v>
      </c>
      <c r="AK39" s="63">
        <f t="shared" si="7"/>
        <v>1316.9508695498389</v>
      </c>
      <c r="AL39" s="82">
        <f t="shared" si="7"/>
        <v>876.91817935791869</v>
      </c>
      <c r="AM39" s="132"/>
      <c r="AN39" s="226">
        <f>BP46*2</f>
        <v>1.6</v>
      </c>
      <c r="AQ39" s="135">
        <v>3.5000000000000003E-2</v>
      </c>
      <c r="AR39" s="135">
        <f t="shared" si="4"/>
        <v>12.775</v>
      </c>
      <c r="AS39" s="176">
        <f t="shared" si="0"/>
        <v>4.3869147542731982E-2</v>
      </c>
      <c r="AT39" s="135">
        <v>3.5000000000000003E-2</v>
      </c>
      <c r="AU39" s="135">
        <f t="shared" si="5"/>
        <v>12.775</v>
      </c>
      <c r="AV39" s="176">
        <f t="shared" si="3"/>
        <v>1.0414129104762275</v>
      </c>
      <c r="AW39" s="135">
        <v>3.5000000000000003E-2</v>
      </c>
      <c r="AX39" s="135">
        <f t="shared" si="6"/>
        <v>12.775</v>
      </c>
      <c r="AY39" s="90">
        <f t="shared" si="1"/>
        <v>-0.27274623478055943</v>
      </c>
      <c r="AZ39" s="176">
        <f t="shared" si="2"/>
        <v>0.81253582323840012</v>
      </c>
      <c r="BC39" s="99" t="s">
        <v>44</v>
      </c>
      <c r="BD39" s="93" t="s">
        <v>123</v>
      </c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121">
        <f>0.1%</f>
        <v>1E-3</v>
      </c>
      <c r="BQ39" s="44" t="s">
        <v>11</v>
      </c>
      <c r="BR39" s="121">
        <f>0.1%</f>
        <v>1E-3</v>
      </c>
      <c r="BS39" s="100">
        <v>0.1</v>
      </c>
      <c r="BT39" s="161" t="s">
        <v>11</v>
      </c>
    </row>
    <row r="40" spans="2:78" ht="18.5" x14ac:dyDescent="0.35">
      <c r="B40" s="42">
        <v>365</v>
      </c>
      <c r="C40" s="42">
        <v>1</v>
      </c>
      <c r="D40" s="67">
        <f>D39*60*60*24*365</f>
        <v>2222.4873173396845</v>
      </c>
      <c r="F40" s="156">
        <f>J27*60*60*24*365/1000</f>
        <v>2.2224873173396844</v>
      </c>
      <c r="H40" s="151">
        <f>H39</f>
        <v>672.84763125781615</v>
      </c>
      <c r="I40" s="244">
        <f>I39</f>
        <v>658.47543477491945</v>
      </c>
      <c r="J40" s="112">
        <f>J39</f>
        <v>438.45908967895934</v>
      </c>
      <c r="L40" s="156">
        <f>BP46</f>
        <v>0.8</v>
      </c>
      <c r="N40" s="213">
        <f>J30</f>
        <v>1.5100967788530981</v>
      </c>
      <c r="P40" s="156">
        <f>BP43</f>
        <v>6.0776159169029544E-2</v>
      </c>
      <c r="R40" s="31">
        <f>J32</f>
        <v>569.96142687422093</v>
      </c>
      <c r="S40" s="63">
        <f>J34</f>
        <v>336.10679996866446</v>
      </c>
      <c r="T40" s="82">
        <f>J34</f>
        <v>336.10679996866446</v>
      </c>
      <c r="U40" s="17"/>
      <c r="V40" s="156">
        <f>BP44</f>
        <v>1.041696610151353</v>
      </c>
      <c r="X40" s="215">
        <f>'[3]поэлементый расчет систем'!G443</f>
        <v>344.81408733907142</v>
      </c>
      <c r="Y40" s="243">
        <f>'[3]поэлементый расчет систем'!G444</f>
        <v>345.41156475550179</v>
      </c>
      <c r="Z40" s="213">
        <f>'[3]поэлементый расчет систем'!G445</f>
        <v>354.55803012680281</v>
      </c>
      <c r="AB40" s="156">
        <f>BP45</f>
        <v>4.0416314683834963E-2</v>
      </c>
      <c r="AD40" s="31">
        <f>X40+N40+R40</f>
        <v>916.28561099214539</v>
      </c>
      <c r="AE40" s="63">
        <f>Y40+N40+S40</f>
        <v>683.02846150301934</v>
      </c>
      <c r="AF40" s="82">
        <f>Z40+N40+T40</f>
        <v>692.17492687432036</v>
      </c>
      <c r="AH40" s="156">
        <f>$AZ$1003</f>
        <v>1.1428890840042174</v>
      </c>
      <c r="AJ40" s="31">
        <f t="shared" si="7"/>
        <v>1345.6952625156323</v>
      </c>
      <c r="AK40" s="63">
        <f t="shared" si="7"/>
        <v>1316.9508695498389</v>
      </c>
      <c r="AL40" s="82">
        <f t="shared" si="7"/>
        <v>876.91817935791869</v>
      </c>
      <c r="AM40" s="17"/>
      <c r="AN40" s="226">
        <f>BP46*2</f>
        <v>1.6</v>
      </c>
      <c r="AQ40" s="135">
        <v>3.5999999999999997E-2</v>
      </c>
      <c r="AR40" s="135">
        <f t="shared" si="4"/>
        <v>13.139999999999999</v>
      </c>
      <c r="AS40" s="176">
        <f t="shared" si="0"/>
        <v>4.4476044167931932E-2</v>
      </c>
      <c r="AT40" s="135">
        <v>3.5999999999999997E-2</v>
      </c>
      <c r="AU40" s="135">
        <f t="shared" si="5"/>
        <v>13.139999999999999</v>
      </c>
      <c r="AV40" s="176">
        <f t="shared" si="3"/>
        <v>1.0414230942023177</v>
      </c>
      <c r="AW40" s="135">
        <v>3.5999999999999997E-2</v>
      </c>
      <c r="AX40" s="135">
        <f t="shared" si="6"/>
        <v>13.139999999999999</v>
      </c>
      <c r="AY40" s="90">
        <f t="shared" si="1"/>
        <v>-0.27301328215188747</v>
      </c>
      <c r="AZ40" s="176">
        <f t="shared" si="2"/>
        <v>0.81288585621836218</v>
      </c>
      <c r="BC40" s="99" t="s">
        <v>45</v>
      </c>
      <c r="BD40" s="93" t="s">
        <v>46</v>
      </c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118">
        <f>LN(2)/(12.32*60*60*24*365)</f>
        <v>1.7840546192929202E-9</v>
      </c>
      <c r="BQ40" s="44" t="s">
        <v>10</v>
      </c>
      <c r="BR40" s="118">
        <v>1.7841000000000001E-9</v>
      </c>
      <c r="BS40" s="108" t="s">
        <v>63</v>
      </c>
      <c r="BT40" s="161" t="s">
        <v>64</v>
      </c>
    </row>
    <row r="41" spans="2:78" ht="18.5" x14ac:dyDescent="0.35">
      <c r="H41" s="16" t="s">
        <v>195</v>
      </c>
      <c r="M41" s="162"/>
      <c r="R41" s="45" t="s">
        <v>196</v>
      </c>
      <c r="S41" s="17"/>
      <c r="W41" s="22"/>
      <c r="AF41" s="17"/>
      <c r="AQ41" s="135">
        <v>3.6999999999999998E-2</v>
      </c>
      <c r="AR41" s="135">
        <f t="shared" si="4"/>
        <v>13.504999999999999</v>
      </c>
      <c r="AS41" s="176">
        <f t="shared" si="0"/>
        <v>4.5061155540846019E-2</v>
      </c>
      <c r="AT41" s="135">
        <v>3.6999999999999998E-2</v>
      </c>
      <c r="AU41" s="135">
        <f t="shared" si="5"/>
        <v>13.504999999999999</v>
      </c>
      <c r="AV41" s="176">
        <f t="shared" si="3"/>
        <v>1.0414329123718484</v>
      </c>
      <c r="AW41" s="135">
        <v>3.6999999999999998E-2</v>
      </c>
      <c r="AX41" s="135">
        <f t="shared" si="6"/>
        <v>13.504999999999999</v>
      </c>
      <c r="AY41" s="90">
        <f t="shared" si="1"/>
        <v>-0.27325840888892189</v>
      </c>
      <c r="AZ41" s="176">
        <f t="shared" si="2"/>
        <v>0.81323565902377259</v>
      </c>
      <c r="BC41" s="99" t="s">
        <v>47</v>
      </c>
      <c r="BD41" s="93" t="s">
        <v>124</v>
      </c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121">
        <v>1.0999999999999999E-2</v>
      </c>
      <c r="BQ41" s="44" t="s">
        <v>11</v>
      </c>
      <c r="BR41" s="121">
        <v>1.0999999999999999E-2</v>
      </c>
      <c r="BS41" s="101">
        <v>1.1000000000000001</v>
      </c>
      <c r="BT41" s="161" t="s">
        <v>11</v>
      </c>
      <c r="BW41" s="71"/>
      <c r="BX41" s="71"/>
      <c r="BY41" s="71"/>
      <c r="BZ41" s="71"/>
    </row>
    <row r="42" spans="2:78" ht="18.5" x14ac:dyDescent="0.35">
      <c r="C42" s="11"/>
      <c r="D42" s="38" t="s">
        <v>67</v>
      </c>
      <c r="F42" s="26" t="s">
        <v>67</v>
      </c>
      <c r="I42" s="238" t="s">
        <v>70</v>
      </c>
      <c r="J42" s="25"/>
      <c r="L42" s="26" t="s">
        <v>70</v>
      </c>
      <c r="N42" s="238" t="s">
        <v>166</v>
      </c>
      <c r="P42" s="26" t="s">
        <v>68</v>
      </c>
      <c r="S42" s="238" t="s">
        <v>189</v>
      </c>
      <c r="T42" s="77"/>
      <c r="V42" s="26" t="s">
        <v>69</v>
      </c>
      <c r="Y42" s="238" t="s">
        <v>188</v>
      </c>
      <c r="Z42" s="25"/>
      <c r="AB42" s="26" t="s">
        <v>177</v>
      </c>
      <c r="AE42" s="238" t="s">
        <v>71</v>
      </c>
      <c r="AH42" s="26" t="s">
        <v>71</v>
      </c>
      <c r="AJ42" s="25"/>
      <c r="AK42" s="238" t="s">
        <v>185</v>
      </c>
      <c r="AQ42" s="135">
        <v>3.7999999999999999E-2</v>
      </c>
      <c r="AR42" s="135">
        <f t="shared" si="4"/>
        <v>13.87</v>
      </c>
      <c r="AS42" s="176">
        <f t="shared" si="0"/>
        <v>4.562526366815782E-2</v>
      </c>
      <c r="AT42" s="135">
        <v>3.7999999999999999E-2</v>
      </c>
      <c r="AU42" s="135">
        <f t="shared" si="5"/>
        <v>13.87</v>
      </c>
      <c r="AV42" s="176">
        <f t="shared" si="3"/>
        <v>1.0414423781068933</v>
      </c>
      <c r="AW42" s="135">
        <v>3.7999999999999999E-2</v>
      </c>
      <c r="AX42" s="135">
        <f t="shared" si="6"/>
        <v>13.87</v>
      </c>
      <c r="AY42" s="90">
        <f t="shared" si="1"/>
        <v>-0.27348244295105739</v>
      </c>
      <c r="AZ42" s="176">
        <f t="shared" si="2"/>
        <v>0.81358519882399372</v>
      </c>
      <c r="BC42" s="127" t="s">
        <v>48</v>
      </c>
      <c r="BD42" s="93" t="s">
        <v>128</v>
      </c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128">
        <f>[2]результаты!$BK$53</f>
        <v>8.1249885650696359E-4</v>
      </c>
      <c r="BQ42" s="44" t="s">
        <v>11</v>
      </c>
      <c r="BR42" s="121">
        <v>0.05</v>
      </c>
      <c r="BS42" s="101">
        <v>5</v>
      </c>
      <c r="BT42" s="161" t="s">
        <v>11</v>
      </c>
    </row>
    <row r="43" spans="2:78" ht="18.5" x14ac:dyDescent="0.35">
      <c r="C43" s="11"/>
      <c r="D43" s="208" t="s">
        <v>75</v>
      </c>
      <c r="F43" s="211" t="s">
        <v>75</v>
      </c>
      <c r="I43" s="237" t="s">
        <v>73</v>
      </c>
      <c r="L43" s="224" t="s">
        <v>73</v>
      </c>
      <c r="M43" s="4" t="s">
        <v>98</v>
      </c>
      <c r="N43" s="238" t="s">
        <v>68</v>
      </c>
      <c r="P43" s="223" t="s">
        <v>174</v>
      </c>
      <c r="R43" s="4" t="s">
        <v>99</v>
      </c>
      <c r="S43" s="155" t="s">
        <v>72</v>
      </c>
      <c r="T43" s="237"/>
      <c r="V43" s="223" t="s">
        <v>72</v>
      </c>
      <c r="X43" s="4" t="s">
        <v>175</v>
      </c>
      <c r="Y43" s="155" t="s">
        <v>167</v>
      </c>
      <c r="Z43" s="237"/>
      <c r="AB43" s="223" t="s">
        <v>167</v>
      </c>
      <c r="AE43" s="237" t="s">
        <v>74</v>
      </c>
      <c r="AH43" s="223" t="s">
        <v>74</v>
      </c>
      <c r="AJ43" s="238"/>
      <c r="AK43" s="238" t="s">
        <v>186</v>
      </c>
      <c r="AN43" s="223" t="s">
        <v>187</v>
      </c>
      <c r="AQ43" s="135">
        <v>3.9E-2</v>
      </c>
      <c r="AR43" s="135">
        <f t="shared" si="4"/>
        <v>14.234999999999999</v>
      </c>
      <c r="AS43" s="176">
        <f t="shared" si="0"/>
        <v>4.6169122485521748E-2</v>
      </c>
      <c r="AT43" s="135">
        <v>3.9E-2</v>
      </c>
      <c r="AU43" s="135">
        <f t="shared" si="5"/>
        <v>14.234999999999999</v>
      </c>
      <c r="AV43" s="176">
        <f t="shared" si="3"/>
        <v>1.0414515040584933</v>
      </c>
      <c r="AW43" s="135">
        <v>3.9E-2</v>
      </c>
      <c r="AX43" s="135">
        <f t="shared" si="6"/>
        <v>14.234999999999999</v>
      </c>
      <c r="AY43" s="90">
        <f t="shared" si="1"/>
        <v>-0.2736861414841158</v>
      </c>
      <c r="AZ43" s="176">
        <f t="shared" si="2"/>
        <v>0.81393448505989929</v>
      </c>
      <c r="BC43" s="99" t="s">
        <v>49</v>
      </c>
      <c r="BD43" s="93" t="s">
        <v>126</v>
      </c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184" t="s">
        <v>89</v>
      </c>
      <c r="BP43" s="134">
        <f>AS1003</f>
        <v>6.0776159169029544E-2</v>
      </c>
      <c r="BQ43" s="44" t="s">
        <v>25</v>
      </c>
      <c r="BR43" s="124">
        <v>0.45100000000000001</v>
      </c>
      <c r="BS43" s="102">
        <v>0.45100000000000001</v>
      </c>
      <c r="BT43" s="161" t="s">
        <v>25</v>
      </c>
    </row>
    <row r="44" spans="2:78" ht="18.5" x14ac:dyDescent="0.35">
      <c r="D44" s="137" t="s">
        <v>36</v>
      </c>
      <c r="F44" s="26" t="s">
        <v>176</v>
      </c>
      <c r="I44" s="137" t="s">
        <v>36</v>
      </c>
      <c r="L44" s="26" t="s">
        <v>176</v>
      </c>
      <c r="M44" s="203"/>
      <c r="N44" s="237" t="s">
        <v>174</v>
      </c>
      <c r="P44" s="26" t="s">
        <v>176</v>
      </c>
      <c r="S44" s="137" t="s">
        <v>36</v>
      </c>
      <c r="V44" s="26" t="s">
        <v>176</v>
      </c>
      <c r="Y44" s="238" t="s">
        <v>178</v>
      </c>
      <c r="AB44" s="26" t="s">
        <v>176</v>
      </c>
      <c r="AD44" s="203"/>
      <c r="AE44" s="137" t="s">
        <v>36</v>
      </c>
      <c r="AH44" s="26" t="s">
        <v>176</v>
      </c>
      <c r="AK44" s="137" t="s">
        <v>36</v>
      </c>
      <c r="AN44" s="26" t="s">
        <v>176</v>
      </c>
      <c r="AQ44" s="135">
        <v>0.04</v>
      </c>
      <c r="AR44" s="135">
        <f t="shared" si="4"/>
        <v>14.6</v>
      </c>
      <c r="AS44" s="176">
        <f t="shared" si="0"/>
        <v>4.6693458865204845E-2</v>
      </c>
      <c r="AT44" s="135">
        <v>0.04</v>
      </c>
      <c r="AU44" s="135">
        <f t="shared" si="5"/>
        <v>14.6</v>
      </c>
      <c r="AV44" s="176">
        <f t="shared" si="3"/>
        <v>1.0414603024235656</v>
      </c>
      <c r="AW44" s="135">
        <v>0.04</v>
      </c>
      <c r="AX44" s="135">
        <f t="shared" si="6"/>
        <v>14.6</v>
      </c>
      <c r="AY44" s="90">
        <f t="shared" si="1"/>
        <v>-0.27387023445529901</v>
      </c>
      <c r="AZ44" s="176">
        <f t="shared" si="2"/>
        <v>0.81428352683347138</v>
      </c>
      <c r="BC44" s="99" t="s">
        <v>50</v>
      </c>
      <c r="BD44" s="93" t="s">
        <v>125</v>
      </c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184" t="s">
        <v>89</v>
      </c>
      <c r="BP44" s="134">
        <f>AV1003</f>
        <v>1.041696610151353</v>
      </c>
      <c r="BQ44" s="44" t="s">
        <v>25</v>
      </c>
      <c r="BR44" s="124">
        <v>0.81100000000000005</v>
      </c>
      <c r="BS44" s="102">
        <v>0.81100000000000005</v>
      </c>
      <c r="BT44" s="161" t="s">
        <v>25</v>
      </c>
    </row>
    <row r="45" spans="2:78" ht="17.5" x14ac:dyDescent="0.35">
      <c r="AQ45" s="135">
        <v>4.1000000000000002E-2</v>
      </c>
      <c r="AR45" s="135">
        <f t="shared" si="4"/>
        <v>14.965</v>
      </c>
      <c r="AS45" s="176">
        <f t="shared" si="0"/>
        <v>4.719897358755825E-2</v>
      </c>
      <c r="AT45" s="135">
        <v>4.1000000000000002E-2</v>
      </c>
      <c r="AU45" s="135">
        <f t="shared" si="5"/>
        <v>14.965</v>
      </c>
      <c r="AV45" s="176">
        <f t="shared" si="3"/>
        <v>1.0414687849612059</v>
      </c>
      <c r="AW45" s="135">
        <v>4.1000000000000002E-2</v>
      </c>
      <c r="AX45" s="135">
        <f t="shared" si="6"/>
        <v>14.965</v>
      </c>
      <c r="AY45" s="90">
        <f t="shared" si="1"/>
        <v>-0.27403542562879668</v>
      </c>
      <c r="AZ45" s="176">
        <f t="shared" si="2"/>
        <v>0.81463233291996739</v>
      </c>
      <c r="BC45" s="98" t="s">
        <v>53</v>
      </c>
      <c r="BD45" s="32" t="s">
        <v>54</v>
      </c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184" t="s">
        <v>89</v>
      </c>
      <c r="BP45" s="134">
        <f>AY1003</f>
        <v>4.0416314683834963E-2</v>
      </c>
      <c r="BQ45" s="44" t="s">
        <v>25</v>
      </c>
      <c r="BR45" s="124">
        <v>1.071</v>
      </c>
      <c r="BS45" s="100">
        <v>1.071</v>
      </c>
      <c r="BT45" s="161" t="s">
        <v>25</v>
      </c>
    </row>
    <row r="46" spans="2:78" ht="18.5" x14ac:dyDescent="0.35">
      <c r="L46" s="47" t="s">
        <v>169</v>
      </c>
      <c r="M46" s="217">
        <f>'параметры для расчета'!C27</f>
        <v>20</v>
      </c>
      <c r="N46" s="16" t="s">
        <v>84</v>
      </c>
      <c r="O46" s="216" t="s">
        <v>168</v>
      </c>
      <c r="AQ46" s="135">
        <v>4.2000000000000003E-2</v>
      </c>
      <c r="AR46" s="135">
        <f t="shared" si="4"/>
        <v>15.33</v>
      </c>
      <c r="AS46" s="176">
        <f t="shared" si="0"/>
        <v>4.7686342277616513E-2</v>
      </c>
      <c r="AT46" s="135">
        <v>4.2000000000000003E-2</v>
      </c>
      <c r="AU46" s="135">
        <f t="shared" si="5"/>
        <v>15.33</v>
      </c>
      <c r="AV46" s="176">
        <f t="shared" si="3"/>
        <v>1.0414769630084026</v>
      </c>
      <c r="AW46" s="135">
        <v>4.2000000000000003E-2</v>
      </c>
      <c r="AX46" s="135">
        <f t="shared" si="6"/>
        <v>15.33</v>
      </c>
      <c r="AY46" s="90">
        <f t="shared" si="1"/>
        <v>-0.2741823935063738</v>
      </c>
      <c r="AZ46" s="176">
        <f t="shared" si="2"/>
        <v>0.81498091177964538</v>
      </c>
      <c r="BC46" s="99" t="s">
        <v>51</v>
      </c>
      <c r="BD46" s="93" t="s">
        <v>121</v>
      </c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184" t="s">
        <v>89</v>
      </c>
      <c r="BP46" s="134">
        <v>0.8</v>
      </c>
      <c r="BQ46" s="44" t="s">
        <v>25</v>
      </c>
      <c r="BR46" s="124">
        <f>0.7+0.41</f>
        <v>1.1099999999999999</v>
      </c>
      <c r="BS46" s="100">
        <v>0.7</v>
      </c>
      <c r="BT46" s="161" t="s">
        <v>25</v>
      </c>
    </row>
    <row r="47" spans="2:78" x14ac:dyDescent="0.35">
      <c r="M47" s="137" t="s">
        <v>179</v>
      </c>
      <c r="AQ47" s="135">
        <v>4.2999999999999997E-2</v>
      </c>
      <c r="AR47" s="135">
        <f t="shared" si="4"/>
        <v>15.694999999999999</v>
      </c>
      <c r="AS47" s="176">
        <f t="shared" si="0"/>
        <v>4.8156216308076594E-2</v>
      </c>
      <c r="AT47" s="135">
        <v>4.2999999999999997E-2</v>
      </c>
      <c r="AU47" s="135">
        <f t="shared" si="5"/>
        <v>15.694999999999999</v>
      </c>
      <c r="AV47" s="176">
        <f t="shared" si="3"/>
        <v>1.0414848474951905</v>
      </c>
      <c r="AW47" s="135">
        <v>4.2999999999999997E-2</v>
      </c>
      <c r="AX47" s="135">
        <f t="shared" si="6"/>
        <v>15.694999999999999</v>
      </c>
      <c r="AY47" s="90">
        <f t="shared" si="1"/>
        <v>-0.27431179223419389</v>
      </c>
      <c r="AZ47" s="176">
        <f t="shared" si="2"/>
        <v>0.81532927156907331</v>
      </c>
      <c r="BC47" s="161"/>
      <c r="BD47" s="10" t="s">
        <v>119</v>
      </c>
      <c r="BQ47" s="44"/>
      <c r="BR47" s="13"/>
      <c r="BS47" s="188"/>
      <c r="BT47" s="161"/>
    </row>
    <row r="48" spans="2:78" ht="17.5" x14ac:dyDescent="0.35">
      <c r="K48" s="227">
        <f>H40-R40</f>
        <v>102.88620438359521</v>
      </c>
      <c r="L48" s="58">
        <f>'[3]поэлементый расчет систем'!L433</f>
        <v>102.88620438359523</v>
      </c>
      <c r="M48" s="240">
        <f>'[3]поэлементый расчет систем'!L434</f>
        <v>102.85346589502372</v>
      </c>
      <c r="N48" s="81">
        <f>'[3]поэлементый расчет систем'!L435</f>
        <v>102.35228971029488</v>
      </c>
      <c r="O48" s="227">
        <f>J40-T40</f>
        <v>102.35228971029488</v>
      </c>
      <c r="AQ48" s="135">
        <v>4.3999999999999997E-2</v>
      </c>
      <c r="AR48" s="135">
        <f t="shared" si="4"/>
        <v>16.059999999999999</v>
      </c>
      <c r="AS48" s="176">
        <f t="shared" si="0"/>
        <v>4.8609223669863443E-2</v>
      </c>
      <c r="AT48" s="135">
        <v>4.3999999999999997E-2</v>
      </c>
      <c r="AU48" s="135">
        <f t="shared" si="5"/>
        <v>16.059999999999999</v>
      </c>
      <c r="AV48" s="176">
        <f t="shared" si="3"/>
        <v>1.0414924489592581</v>
      </c>
      <c r="AW48" s="135">
        <v>4.3999999999999997E-2</v>
      </c>
      <c r="AX48" s="135">
        <f t="shared" si="6"/>
        <v>16.059999999999999</v>
      </c>
      <c r="AY48" s="90">
        <f t="shared" si="1"/>
        <v>-0.27442429510011246</v>
      </c>
      <c r="AZ48" s="176">
        <f t="shared" si="2"/>
        <v>0.81567737752900904</v>
      </c>
      <c r="BC48" s="99" t="s">
        <v>52</v>
      </c>
      <c r="BD48" s="103" t="s">
        <v>120</v>
      </c>
      <c r="BE48" s="160"/>
      <c r="BF48" s="160"/>
      <c r="BG48" s="160"/>
      <c r="BH48" s="160"/>
      <c r="BI48" s="160"/>
      <c r="BJ48" s="160"/>
      <c r="BK48" s="160"/>
      <c r="BL48" s="160"/>
      <c r="BM48" s="160"/>
      <c r="BN48" s="160"/>
      <c r="BO48" s="189" t="s">
        <v>89</v>
      </c>
      <c r="BP48" s="190">
        <f>H39/1000</f>
        <v>0.6728476312578161</v>
      </c>
      <c r="BQ48" s="163" t="s">
        <v>25</v>
      </c>
      <c r="BR48" s="125">
        <v>2.2999999999999998</v>
      </c>
      <c r="BS48" s="100">
        <v>2.2999999999999998</v>
      </c>
      <c r="BT48" s="161" t="s">
        <v>25</v>
      </c>
    </row>
    <row r="49" spans="3:72" x14ac:dyDescent="0.35">
      <c r="AQ49" s="135">
        <v>4.4999999999999998E-2</v>
      </c>
      <c r="AR49" s="135">
        <f t="shared" si="4"/>
        <v>16.425000000000001</v>
      </c>
      <c r="AS49" s="176">
        <f t="shared" si="0"/>
        <v>4.9045969811445565E-2</v>
      </c>
      <c r="AT49" s="135">
        <v>4.4999999999999998E-2</v>
      </c>
      <c r="AU49" s="135">
        <f t="shared" si="5"/>
        <v>16.425000000000001</v>
      </c>
      <c r="AV49" s="176">
        <f t="shared" si="3"/>
        <v>1.0414997775600314</v>
      </c>
      <c r="AW49" s="135">
        <v>4.4999999999999998E-2</v>
      </c>
      <c r="AX49" s="135">
        <f t="shared" si="6"/>
        <v>16.425000000000001</v>
      </c>
      <c r="AY49" s="90">
        <f t="shared" si="1"/>
        <v>-0.2745204248844838</v>
      </c>
      <c r="AZ49" s="176">
        <f t="shared" si="2"/>
        <v>0.81602532248699322</v>
      </c>
      <c r="BC49" s="7"/>
      <c r="BP49" s="191">
        <f>J39/1000</f>
        <v>0.43845908967895936</v>
      </c>
      <c r="BQ49" s="14"/>
      <c r="BR49" s="249"/>
      <c r="BS49" s="250"/>
      <c r="BT49" s="251"/>
    </row>
    <row r="50" spans="3:72" x14ac:dyDescent="0.35">
      <c r="C50" s="10" t="s">
        <v>173</v>
      </c>
      <c r="G50" s="193" t="s">
        <v>118</v>
      </c>
      <c r="AQ50" s="135">
        <v>4.5999999999999999E-2</v>
      </c>
      <c r="AR50" s="135">
        <f t="shared" si="4"/>
        <v>16.79</v>
      </c>
      <c r="AS50" s="176">
        <f t="shared" si="0"/>
        <v>4.9467038448022423E-2</v>
      </c>
      <c r="AT50" s="135">
        <v>4.5999999999999999E-2</v>
      </c>
      <c r="AU50" s="135">
        <f t="shared" si="5"/>
        <v>16.79</v>
      </c>
      <c r="AV50" s="176">
        <f t="shared" si="3"/>
        <v>1.0415068430922523</v>
      </c>
      <c r="AW50" s="135">
        <v>4.5999999999999999E-2</v>
      </c>
      <c r="AX50" s="135">
        <f t="shared" si="6"/>
        <v>16.79</v>
      </c>
      <c r="AY50" s="90">
        <f t="shared" si="1"/>
        <v>-0.27460081041091733</v>
      </c>
      <c r="AZ50" s="176">
        <f t="shared" si="2"/>
        <v>0.81637307112935742</v>
      </c>
      <c r="BC50" s="23"/>
      <c r="BP50" s="192"/>
    </row>
    <row r="51" spans="3:72" x14ac:dyDescent="0.35">
      <c r="AQ51" s="135">
        <v>4.7E-2</v>
      </c>
      <c r="AR51" s="135">
        <f t="shared" si="4"/>
        <v>17.155000000000001</v>
      </c>
      <c r="AS51" s="176">
        <f t="shared" si="0"/>
        <v>4.9872992341665139E-2</v>
      </c>
      <c r="AT51" s="135">
        <v>4.7E-2</v>
      </c>
      <c r="AU51" s="135">
        <f t="shared" si="5"/>
        <v>17.155000000000001</v>
      </c>
      <c r="AV51" s="176">
        <f t="shared" si="3"/>
        <v>1.0415136549990687</v>
      </c>
      <c r="AW51" s="135">
        <v>4.7E-2</v>
      </c>
      <c r="AX51" s="135">
        <f t="shared" si="6"/>
        <v>17.155000000000001</v>
      </c>
      <c r="AY51" s="90">
        <f t="shared" si="1"/>
        <v>-0.27466601683765723</v>
      </c>
      <c r="AZ51" s="176">
        <f t="shared" si="2"/>
        <v>0.81672063050307664</v>
      </c>
      <c r="BC51" s="23"/>
      <c r="BJ51" s="14"/>
      <c r="BK51" s="14"/>
      <c r="BL51" s="14"/>
      <c r="BM51" s="14"/>
      <c r="BN51" s="14"/>
      <c r="BP51" s="140">
        <f>BO35*3/6.022E+23*(365*24*3600/1000)</f>
        <v>1.8514576622363697</v>
      </c>
      <c r="BQ51" s="85" t="s">
        <v>110</v>
      </c>
      <c r="BS51" s="140">
        <f>BS35*3/6.022E+23*(365*24*3600/1000)</f>
        <v>14.73635071404849</v>
      </c>
      <c r="BT51" s="85" t="s">
        <v>110</v>
      </c>
    </row>
    <row r="52" spans="3:72" x14ac:dyDescent="0.35">
      <c r="AQ52" s="135">
        <v>4.8000000000000001E-2</v>
      </c>
      <c r="AR52" s="135">
        <f t="shared" si="4"/>
        <v>17.52</v>
      </c>
      <c r="AS52" s="176">
        <f t="shared" si="0"/>
        <v>5.0264374053453124E-2</v>
      </c>
      <c r="AT52" s="135">
        <v>4.8000000000000001E-2</v>
      </c>
      <c r="AU52" s="135">
        <f t="shared" si="5"/>
        <v>17.52</v>
      </c>
      <c r="AV52" s="176">
        <f t="shared" si="3"/>
        <v>1.0415202223846562</v>
      </c>
      <c r="AW52" s="135">
        <v>4.8000000000000001E-2</v>
      </c>
      <c r="AX52" s="135">
        <f t="shared" si="6"/>
        <v>17.52</v>
      </c>
      <c r="AY52" s="90">
        <f t="shared" si="1"/>
        <v>-0.27471658903594287</v>
      </c>
      <c r="AZ52" s="176">
        <f t="shared" si="2"/>
        <v>0.81706800740216656</v>
      </c>
      <c r="BC52" s="23"/>
      <c r="BP52" s="140">
        <f>BP51/365/BP42</f>
        <v>6.2430693966270141</v>
      </c>
      <c r="BQ52" s="85" t="s">
        <v>136</v>
      </c>
      <c r="BS52" s="140">
        <f>BS51/365/b</f>
        <v>0.80747127200265689</v>
      </c>
      <c r="BT52" s="85" t="s">
        <v>136</v>
      </c>
    </row>
    <row r="53" spans="3:72" x14ac:dyDescent="0.35">
      <c r="AQ53" s="135">
        <v>4.9000000000000002E-2</v>
      </c>
      <c r="AR53" s="135">
        <f t="shared" si="4"/>
        <v>17.885000000000002</v>
      </c>
      <c r="AS53" s="176">
        <f t="shared" si="0"/>
        <v>5.0641706668611876E-2</v>
      </c>
      <c r="AT53" s="135">
        <v>4.9000000000000002E-2</v>
      </c>
      <c r="AU53" s="135">
        <f t="shared" si="5"/>
        <v>17.885000000000002</v>
      </c>
      <c r="AV53" s="176">
        <f t="shared" si="3"/>
        <v>1.0415265540263858</v>
      </c>
      <c r="AW53" s="135">
        <v>4.9000000000000002E-2</v>
      </c>
      <c r="AX53" s="135">
        <f t="shared" si="6"/>
        <v>17.885000000000002</v>
      </c>
      <c r="AY53" s="90">
        <f t="shared" si="1"/>
        <v>-0.27475305231823421</v>
      </c>
      <c r="AZ53" s="176">
        <f t="shared" si="2"/>
        <v>0.8174152083767634</v>
      </c>
      <c r="BM53" s="14"/>
      <c r="BN53" s="14"/>
      <c r="BP53" s="139">
        <f>BP52*2</f>
        <v>12.486138793254028</v>
      </c>
      <c r="BQ53" s="85" t="s">
        <v>137</v>
      </c>
      <c r="BS53" s="139">
        <f>BS52*2</f>
        <v>1.6149425440053138</v>
      </c>
      <c r="BT53" s="85" t="s">
        <v>137</v>
      </c>
    </row>
    <row r="54" spans="3:72" x14ac:dyDescent="0.35">
      <c r="AQ54" s="135">
        <v>0.05</v>
      </c>
      <c r="AR54" s="135">
        <f t="shared" si="4"/>
        <v>18.25</v>
      </c>
      <c r="AS54" s="176">
        <f t="shared" si="0"/>
        <v>5.1005494495621237E-2</v>
      </c>
      <c r="AT54" s="135">
        <v>0.05</v>
      </c>
      <c r="AU54" s="135">
        <f t="shared" si="5"/>
        <v>18.25</v>
      </c>
      <c r="AV54" s="176">
        <f t="shared" si="3"/>
        <v>1.0415326583865541</v>
      </c>
      <c r="AW54" s="135">
        <v>0.05</v>
      </c>
      <c r="AX54" s="135">
        <f t="shared" si="6"/>
        <v>18.25</v>
      </c>
      <c r="AY54" s="90">
        <f t="shared" si="1"/>
        <v>-0.27477591314029548</v>
      </c>
      <c r="AZ54" s="176">
        <f t="shared" si="2"/>
        <v>0.81776223974187989</v>
      </c>
      <c r="BI54" s="194"/>
      <c r="BM54" s="14"/>
      <c r="BN54" s="195"/>
      <c r="BO54" s="14"/>
      <c r="BP54" s="14"/>
    </row>
    <row r="55" spans="3:72" x14ac:dyDescent="0.35">
      <c r="AQ55" s="135">
        <v>5.0999999999999997E-2</v>
      </c>
      <c r="AR55" s="135">
        <f t="shared" si="4"/>
        <v>18.614999999999998</v>
      </c>
      <c r="AS55" s="176">
        <f t="shared" si="0"/>
        <v>5.135622374022817E-2</v>
      </c>
      <c r="AT55" s="135">
        <v>5.0999999999999997E-2</v>
      </c>
      <c r="AU55" s="135">
        <f t="shared" si="5"/>
        <v>18.614999999999998</v>
      </c>
      <c r="AV55" s="176">
        <f t="shared" si="3"/>
        <v>1.0415385436236944</v>
      </c>
      <c r="AW55" s="135">
        <v>5.0999999999999997E-2</v>
      </c>
      <c r="AX55" s="135">
        <f t="shared" si="6"/>
        <v>18.614999999999998</v>
      </c>
      <c r="AY55" s="90">
        <f t="shared" si="1"/>
        <v>-0.27478570240110028</v>
      </c>
      <c r="AZ55" s="176">
        <f t="shared" si="2"/>
        <v>0.81810906496282221</v>
      </c>
      <c r="BO55" s="14"/>
      <c r="BP55" s="14"/>
      <c r="BQ55" s="14"/>
      <c r="BR55" s="69" t="s">
        <v>90</v>
      </c>
      <c r="BS55" s="14"/>
      <c r="BT55" s="14"/>
    </row>
    <row r="56" spans="3:72" x14ac:dyDescent="0.35">
      <c r="AQ56" s="135">
        <v>5.1999999999999998E-2</v>
      </c>
      <c r="AR56" s="135">
        <f t="shared" si="4"/>
        <v>18.98</v>
      </c>
      <c r="AS56" s="176">
        <f t="shared" si="0"/>
        <v>5.1694363155265238E-2</v>
      </c>
      <c r="AT56" s="135">
        <v>5.1999999999999998E-2</v>
      </c>
      <c r="AU56" s="135">
        <f t="shared" si="5"/>
        <v>18.98</v>
      </c>
      <c r="AV56" s="176">
        <f t="shared" si="3"/>
        <v>1.0415442176034793</v>
      </c>
      <c r="AW56" s="135">
        <v>5.1999999999999998E-2</v>
      </c>
      <c r="AX56" s="135">
        <f t="shared" si="6"/>
        <v>18.98</v>
      </c>
      <c r="AY56" s="90">
        <f t="shared" si="1"/>
        <v>-0.27478280560333312</v>
      </c>
      <c r="AZ56" s="176">
        <f t="shared" si="2"/>
        <v>0.81845577515541146</v>
      </c>
      <c r="BO56" s="14"/>
      <c r="BP56" s="14"/>
      <c r="BQ56" s="14"/>
      <c r="BR56" s="69" t="s">
        <v>91</v>
      </c>
      <c r="BS56" s="14"/>
      <c r="BT56" s="14"/>
    </row>
    <row r="57" spans="3:72" x14ac:dyDescent="0.35">
      <c r="K57" s="104"/>
      <c r="AQ57" s="135">
        <v>5.2999999999999999E-2</v>
      </c>
      <c r="AR57" s="135">
        <f t="shared" si="4"/>
        <v>19.344999999999999</v>
      </c>
      <c r="AS57" s="176">
        <f t="shared" si="0"/>
        <v>5.2020364667143E-2</v>
      </c>
      <c r="AT57" s="135">
        <v>5.2999999999999999E-2</v>
      </c>
      <c r="AU57" s="135">
        <f t="shared" si="5"/>
        <v>19.344999999999999</v>
      </c>
      <c r="AV57" s="176">
        <f t="shared" si="3"/>
        <v>1.041549687909235</v>
      </c>
      <c r="AW57" s="135">
        <v>5.2999999999999999E-2</v>
      </c>
      <c r="AX57" s="135">
        <f t="shared" si="6"/>
        <v>19.344999999999999</v>
      </c>
      <c r="AY57" s="90">
        <f t="shared" si="1"/>
        <v>-0.27476771922067383</v>
      </c>
      <c r="AZ57" s="176">
        <f t="shared" si="2"/>
        <v>0.81880233335570418</v>
      </c>
    </row>
    <row r="58" spans="3:72" x14ac:dyDescent="0.35">
      <c r="K58" s="104"/>
      <c r="AQ58" s="135">
        <v>5.3999999999999999E-2</v>
      </c>
      <c r="AR58" s="135">
        <f t="shared" si="4"/>
        <v>19.71</v>
      </c>
      <c r="AS58" s="176">
        <f t="shared" si="0"/>
        <v>5.2334663979853834E-2</v>
      </c>
      <c r="AT58" s="135">
        <v>5.3999999999999999E-2</v>
      </c>
      <c r="AU58" s="135">
        <f t="shared" si="5"/>
        <v>19.71</v>
      </c>
      <c r="AV58" s="176">
        <f t="shared" si="3"/>
        <v>1.0415549618520747</v>
      </c>
      <c r="AW58" s="135">
        <v>5.3999999999999999E-2</v>
      </c>
      <c r="AX58" s="135">
        <f t="shared" si="6"/>
        <v>19.71</v>
      </c>
      <c r="AY58" s="90">
        <f t="shared" si="1"/>
        <v>-0.27474088081228965</v>
      </c>
      <c r="AZ58" s="176">
        <f t="shared" si="2"/>
        <v>0.81914874501963897</v>
      </c>
    </row>
    <row r="59" spans="3:72" x14ac:dyDescent="0.35">
      <c r="K59" s="104"/>
      <c r="AQ59" s="135">
        <v>5.5E-2</v>
      </c>
      <c r="AR59" s="135">
        <f t="shared" si="4"/>
        <v>20.074999999999999</v>
      </c>
      <c r="AS59" s="176">
        <f t="shared" si="0"/>
        <v>5.2637681157294211E-2</v>
      </c>
      <c r="AT59" s="135">
        <v>5.5E-2</v>
      </c>
      <c r="AU59" s="135">
        <f t="shared" si="5"/>
        <v>20.074999999999999</v>
      </c>
      <c r="AV59" s="176">
        <f t="shared" si="3"/>
        <v>1.0415600464806714</v>
      </c>
      <c r="AW59" s="135">
        <v>5.5E-2</v>
      </c>
      <c r="AX59" s="135">
        <f t="shared" si="6"/>
        <v>20.074999999999999</v>
      </c>
      <c r="AY59" s="90">
        <f t="shared" si="1"/>
        <v>-0.27470271223065912</v>
      </c>
      <c r="AZ59" s="176">
        <f t="shared" si="2"/>
        <v>0.8194950154073064</v>
      </c>
    </row>
    <row r="60" spans="3:72" x14ac:dyDescent="0.35">
      <c r="K60" s="104"/>
      <c r="AQ60" s="135">
        <v>5.6000000000000001E-2</v>
      </c>
      <c r="AR60" s="135">
        <f t="shared" si="4"/>
        <v>20.440000000000001</v>
      </c>
      <c r="AS60" s="176">
        <f t="shared" si="0"/>
        <v>5.2929821184684006E-2</v>
      </c>
      <c r="AT60" s="135">
        <v>5.6000000000000001E-2</v>
      </c>
      <c r="AU60" s="135">
        <f t="shared" si="5"/>
        <v>20.440000000000001</v>
      </c>
      <c r="AV60" s="176">
        <f t="shared" si="3"/>
        <v>1.0415649485906771</v>
      </c>
      <c r="AW60" s="135">
        <v>5.6000000000000001E-2</v>
      </c>
      <c r="AX60" s="135">
        <f t="shared" si="6"/>
        <v>20.440000000000001</v>
      </c>
      <c r="AY60" s="90">
        <f t="shared" si="1"/>
        <v>-0.27465362018538014</v>
      </c>
      <c r="AZ60" s="176">
        <f t="shared" si="2"/>
        <v>0.81984114958998089</v>
      </c>
    </row>
    <row r="61" spans="3:72" x14ac:dyDescent="0.35">
      <c r="K61" s="104"/>
      <c r="AQ61" s="135">
        <v>5.7000000000000002E-2</v>
      </c>
      <c r="AR61" s="135">
        <f t="shared" si="4"/>
        <v>20.805</v>
      </c>
      <c r="AS61" s="176">
        <f t="shared" si="0"/>
        <v>5.3211474509832893E-2</v>
      </c>
      <c r="AT61" s="135">
        <v>5.7000000000000002E-2</v>
      </c>
      <c r="AU61" s="135">
        <f t="shared" si="5"/>
        <v>20.805</v>
      </c>
      <c r="AV61" s="176">
        <f t="shared" si="3"/>
        <v>1.0415696747338068</v>
      </c>
      <c r="AW61" s="135">
        <v>5.7000000000000002E-2</v>
      </c>
      <c r="AX61" s="135">
        <f t="shared" si="6"/>
        <v>20.805</v>
      </c>
      <c r="AY61" s="90">
        <f t="shared" si="1"/>
        <v>-0.27459399678674268</v>
      </c>
      <c r="AZ61" s="176">
        <f t="shared" si="2"/>
        <v>0.820187152456897</v>
      </c>
    </row>
    <row r="62" spans="3:72" x14ac:dyDescent="0.35">
      <c r="K62" s="104"/>
      <c r="AQ62" s="135">
        <v>5.8000000000000003E-2</v>
      </c>
      <c r="AR62" s="135">
        <f t="shared" si="4"/>
        <v>21.17</v>
      </c>
      <c r="AS62" s="176">
        <f t="shared" si="0"/>
        <v>5.3483017564977385E-2</v>
      </c>
      <c r="AT62" s="135">
        <v>5.8000000000000003E-2</v>
      </c>
      <c r="AU62" s="135">
        <f t="shared" si="5"/>
        <v>21.17</v>
      </c>
      <c r="AV62" s="176">
        <f t="shared" si="3"/>
        <v>1.0415742312265941</v>
      </c>
      <c r="AW62" s="135">
        <v>5.8000000000000003E-2</v>
      </c>
      <c r="AX62" s="135">
        <f t="shared" si="6"/>
        <v>21.17</v>
      </c>
      <c r="AY62" s="90">
        <f t="shared" si="1"/>
        <v>-0.27452422006978605</v>
      </c>
      <c r="AZ62" s="176">
        <f t="shared" si="2"/>
        <v>0.82053302872178546</v>
      </c>
    </row>
    <row r="63" spans="3:72" x14ac:dyDescent="0.35">
      <c r="K63" s="104"/>
      <c r="AQ63" s="135">
        <v>5.8999999999999997E-2</v>
      </c>
      <c r="AR63" s="135">
        <f t="shared" si="4"/>
        <v>21.535</v>
      </c>
      <c r="AS63" s="176">
        <f t="shared" si="0"/>
        <v>5.3744813269886005E-2</v>
      </c>
      <c r="AT63" s="135">
        <v>5.8999999999999997E-2</v>
      </c>
      <c r="AU63" s="135">
        <f t="shared" si="5"/>
        <v>21.535</v>
      </c>
      <c r="AV63" s="176">
        <f t="shared" si="3"/>
        <v>1.0415786241588327</v>
      </c>
      <c r="AW63" s="135">
        <v>5.8999999999999997E-2</v>
      </c>
      <c r="AX63" s="135">
        <f t="shared" si="6"/>
        <v>21.535</v>
      </c>
      <c r="AY63" s="90">
        <f t="shared" si="1"/>
        <v>-0.27444469712256847</v>
      </c>
      <c r="AZ63" s="176">
        <f t="shared" si="2"/>
        <v>0.82087874030615016</v>
      </c>
    </row>
    <row r="64" spans="3:72" x14ac:dyDescent="0.35">
      <c r="K64" s="104"/>
      <c r="AQ64" s="135">
        <v>0.06</v>
      </c>
      <c r="AR64" s="135">
        <f t="shared" si="4"/>
        <v>21.9</v>
      </c>
      <c r="AS64" s="176">
        <f t="shared" si="0"/>
        <v>5.3997211516904786E-2</v>
      </c>
      <c r="AT64" s="135">
        <v>0.06</v>
      </c>
      <c r="AU64" s="135">
        <f t="shared" si="5"/>
        <v>21.9</v>
      </c>
      <c r="AV64" s="176">
        <f t="shared" si="3"/>
        <v>1.0415828594017167</v>
      </c>
      <c r="AW64" s="135">
        <v>0.06</v>
      </c>
      <c r="AX64" s="135">
        <f t="shared" si="6"/>
        <v>21.9</v>
      </c>
      <c r="AY64" s="90">
        <f t="shared" si="1"/>
        <v>-0.27435569408119437</v>
      </c>
      <c r="AZ64" s="176">
        <f t="shared" si="2"/>
        <v>0.82122437683742699</v>
      </c>
    </row>
    <row r="65" spans="2:52" x14ac:dyDescent="0.35">
      <c r="K65" s="104"/>
      <c r="AQ65" s="135">
        <v>6.0999999999999999E-2</v>
      </c>
      <c r="AR65" s="135">
        <f t="shared" si="4"/>
        <v>22.265000000000001</v>
      </c>
      <c r="AS65" s="176">
        <f t="shared" si="0"/>
        <v>5.4240549638591679E-2</v>
      </c>
      <c r="AT65" s="135">
        <v>6.0999999999999999E-2</v>
      </c>
      <c r="AU65" s="135">
        <f t="shared" si="5"/>
        <v>22.265000000000001</v>
      </c>
      <c r="AV65" s="176">
        <f t="shared" si="3"/>
        <v>1.041586942615687</v>
      </c>
      <c r="AW65" s="135">
        <v>6.0999999999999999E-2</v>
      </c>
      <c r="AX65" s="135">
        <f t="shared" si="6"/>
        <v>22.265000000000001</v>
      </c>
      <c r="AY65" s="90">
        <f t="shared" si="1"/>
        <v>-0.27425759233756386</v>
      </c>
      <c r="AZ65" s="176">
        <f t="shared" si="2"/>
        <v>0.8215698999167147</v>
      </c>
    </row>
    <row r="66" spans="2:52" x14ac:dyDescent="0.35">
      <c r="K66" s="104"/>
      <c r="AJ66" s="11"/>
      <c r="AQ66" s="135">
        <v>6.2E-2</v>
      </c>
      <c r="AR66" s="135">
        <f t="shared" si="4"/>
        <v>22.63</v>
      </c>
      <c r="AS66" s="176">
        <f t="shared" si="0"/>
        <v>5.447515285856451E-2</v>
      </c>
      <c r="AT66" s="135">
        <v>6.2E-2</v>
      </c>
      <c r="AU66" s="135">
        <f t="shared" si="5"/>
        <v>22.63</v>
      </c>
      <c r="AV66" s="176">
        <f t="shared" si="3"/>
        <v>1.0415908792579962</v>
      </c>
      <c r="AW66" s="135">
        <v>6.2E-2</v>
      </c>
      <c r="AX66" s="135">
        <f t="shared" si="6"/>
        <v>22.63</v>
      </c>
      <c r="AY66" s="90">
        <f t="shared" si="1"/>
        <v>-0.27415071850005768</v>
      </c>
      <c r="AZ66" s="176">
        <f t="shared" si="2"/>
        <v>0.82191531361650305</v>
      </c>
    </row>
    <row r="67" spans="2:52" x14ac:dyDescent="0.35">
      <c r="K67" s="105"/>
      <c r="AQ67" s="135">
        <v>6.3E-2</v>
      </c>
      <c r="AR67" s="135">
        <f t="shared" si="4"/>
        <v>22.995000000000001</v>
      </c>
      <c r="AS67" s="176">
        <f t="shared" si="0"/>
        <v>5.470133472616534E-2</v>
      </c>
      <c r="AT67" s="135">
        <v>6.3E-2</v>
      </c>
      <c r="AU67" s="135">
        <f t="shared" si="5"/>
        <v>22.995000000000001</v>
      </c>
      <c r="AV67" s="176">
        <f t="shared" si="3"/>
        <v>1.0415946745900027</v>
      </c>
      <c r="AW67" s="135">
        <v>6.3E-2</v>
      </c>
      <c r="AX67" s="135">
        <f t="shared" si="6"/>
        <v>22.995000000000001</v>
      </c>
      <c r="AY67" s="90">
        <f t="shared" si="1"/>
        <v>-0.27403538745307365</v>
      </c>
      <c r="AZ67" s="176">
        <f t="shared" si="2"/>
        <v>0.82226062186309434</v>
      </c>
    </row>
    <row r="68" spans="2:52" x14ac:dyDescent="0.35">
      <c r="K68" s="104"/>
      <c r="AQ68" s="135">
        <v>6.4000000000000001E-2</v>
      </c>
      <c r="AR68" s="135">
        <f t="shared" si="4"/>
        <v>23.36</v>
      </c>
      <c r="AS68" s="176">
        <f t="shared" ref="AS68:AS131" si="8">$BP$36*$BR$20/$BR$13*(1-EXP(-$BR$13*AQ68))</f>
        <v>5.4919397535522017E-2</v>
      </c>
      <c r="AT68" s="135">
        <v>6.4000000000000001E-2</v>
      </c>
      <c r="AU68" s="135">
        <f t="shared" si="5"/>
        <v>23.36</v>
      </c>
      <c r="AV68" s="176">
        <f t="shared" ref="AV68:AV131" si="9">$BR$15*$BR$20/$BR$14*(1-EXP(-$BR$14*AT68))-$BR$16*(EXP(-$BR$13*AT68)-EXP(-$BR$14*AT68))</f>
        <v>1.0415983336842021</v>
      </c>
      <c r="AW68" s="135">
        <v>6.4000000000000001E-2</v>
      </c>
      <c r="AX68" s="135">
        <f t="shared" si="6"/>
        <v>23.36</v>
      </c>
      <c r="AY68" s="90">
        <f t="shared" ref="AY68:AY131" si="10">-EXP(-(Lm)*AW68)*(-$BR$17+(EXP(Lm-$BR$14)-EXP((Lm-$BR$14)*AW68))*(($BR$20*$BR$15-$BR$14*$BR$16+$BR$16*Lm)*$BR$14-$BR$20*$BR$15*Lm)/($BR$14*($BR$14-Lm))+$BR$16*($BR$14-Lm)*(1-EXP((Lm-$BR$13)*AW68))/($BR$13-Lm)+$BR$20*(EXP(Lm*AW68)-1)*($BR$15*(1/$BR$14-1/Lm)+1/($BP$42*Lm))+($BR$20*$BR$15/$BR$14-$BR$16)*(1-EXP(Lm-$BR$14)))</f>
        <v>-0.27391190277787142</v>
      </c>
      <c r="AZ68" s="176">
        <f t="shared" ref="AZ68:AZ131" si="11">AS68+AV68+AY68</f>
        <v>0.8226058284418527</v>
      </c>
    </row>
    <row r="69" spans="2:52" x14ac:dyDescent="0.35">
      <c r="AJ69" s="11"/>
      <c r="AQ69" s="135">
        <v>6.5000000000000002E-2</v>
      </c>
      <c r="AR69" s="135">
        <f t="shared" si="4"/>
        <v>23.725000000000001</v>
      </c>
      <c r="AS69" s="176">
        <f t="shared" si="8"/>
        <v>5.512963272956705E-2</v>
      </c>
      <c r="AT69" s="135">
        <v>6.5000000000000002E-2</v>
      </c>
      <c r="AU69" s="135">
        <f t="shared" si="5"/>
        <v>23.725000000000001</v>
      </c>
      <c r="AV69" s="176">
        <f t="shared" si="9"/>
        <v>1.0416018614310072</v>
      </c>
      <c r="AW69" s="135">
        <v>6.5000000000000002E-2</v>
      </c>
      <c r="AX69" s="135">
        <f t="shared" si="6"/>
        <v>23.725000000000001</v>
      </c>
      <c r="AY69" s="90">
        <f t="shared" si="10"/>
        <v>-0.27378055715831251</v>
      </c>
      <c r="AZ69" s="176">
        <f t="shared" si="11"/>
        <v>0.82295093700226163</v>
      </c>
    </row>
    <row r="70" spans="2:52" x14ac:dyDescent="0.35">
      <c r="AQ70" s="135">
        <v>6.6000000000000003E-2</v>
      </c>
      <c r="AR70" s="135">
        <f t="shared" ref="AR70:AR133" si="12">AQ70*365</f>
        <v>24.09</v>
      </c>
      <c r="AS70" s="176">
        <f t="shared" si="8"/>
        <v>5.5332321289553718E-2</v>
      </c>
      <c r="AT70" s="135">
        <v>6.6000000000000003E-2</v>
      </c>
      <c r="AU70" s="135">
        <f t="shared" ref="AU70:AU133" si="13">AT70*365</f>
        <v>24.09</v>
      </c>
      <c r="AV70" s="176">
        <f t="shared" si="9"/>
        <v>1.0416052625452841</v>
      </c>
      <c r="AW70" s="135">
        <v>6.6000000000000003E-2</v>
      </c>
      <c r="AX70" s="135">
        <f t="shared" ref="AX70:AX133" si="14">AW70*365</f>
        <v>24.09</v>
      </c>
      <c r="AY70" s="90">
        <f t="shared" si="10"/>
        <v>-0.27364163277203502</v>
      </c>
      <c r="AZ70" s="176">
        <f t="shared" si="11"/>
        <v>0.82329595106280284</v>
      </c>
    </row>
    <row r="71" spans="2:52" x14ac:dyDescent="0.35">
      <c r="AQ71" s="135">
        <v>6.7000000000000004E-2</v>
      </c>
      <c r="AR71" s="135">
        <f t="shared" si="12"/>
        <v>24.455000000000002</v>
      </c>
      <c r="AS71" s="176">
        <f t="shared" si="8"/>
        <v>5.5527734110590095E-2</v>
      </c>
      <c r="AT71" s="135">
        <v>6.7000000000000004E-2</v>
      </c>
      <c r="AU71" s="135">
        <f t="shared" si="13"/>
        <v>24.455000000000002</v>
      </c>
      <c r="AV71" s="176">
        <f t="shared" si="9"/>
        <v>1.0416085415726526</v>
      </c>
      <c r="AW71" s="135">
        <v>6.7000000000000004E-2</v>
      </c>
      <c r="AX71" s="135">
        <f t="shared" si="14"/>
        <v>24.455000000000002</v>
      </c>
      <c r="AY71" s="90">
        <f t="shared" si="10"/>
        <v>-0.2734954442906059</v>
      </c>
      <c r="AZ71" s="176">
        <f t="shared" si="11"/>
        <v>0.82364083139263689</v>
      </c>
    </row>
    <row r="72" spans="2:52" x14ac:dyDescent="0.35">
      <c r="AQ72" s="135">
        <v>6.8000000000000005E-2</v>
      </c>
      <c r="AR72" s="135">
        <f t="shared" si="12"/>
        <v>24.82</v>
      </c>
      <c r="AS72" s="176">
        <f t="shared" si="8"/>
        <v>5.5716132363692814E-2</v>
      </c>
      <c r="AT72" s="135">
        <v>6.8000000000000005E-2</v>
      </c>
      <c r="AU72" s="135">
        <f t="shared" si="13"/>
        <v>24.82</v>
      </c>
      <c r="AV72" s="176">
        <f t="shared" si="9"/>
        <v>1.0416117028955629</v>
      </c>
      <c r="AW72" s="135">
        <v>6.8000000000000005E-2</v>
      </c>
      <c r="AX72" s="135">
        <f t="shared" si="14"/>
        <v>24.82</v>
      </c>
      <c r="AY72" s="90">
        <f t="shared" si="10"/>
        <v>-0.27334216875103595</v>
      </c>
      <c r="AZ72" s="176">
        <f t="shared" si="11"/>
        <v>0.82398566650821969</v>
      </c>
    </row>
    <row r="73" spans="2:52" x14ac:dyDescent="0.35">
      <c r="AQ73" s="135">
        <v>6.9000000000000006E-2</v>
      </c>
      <c r="AR73" s="135">
        <f t="shared" si="12"/>
        <v>25.185000000000002</v>
      </c>
      <c r="AS73" s="176">
        <f t="shared" si="8"/>
        <v>5.5897767844844522E-2</v>
      </c>
      <c r="AT73" s="135">
        <v>6.9000000000000006E-2</v>
      </c>
      <c r="AU73" s="135">
        <f t="shared" si="13"/>
        <v>25.185000000000002</v>
      </c>
      <c r="AV73" s="176">
        <f t="shared" si="9"/>
        <v>1.0416147507391518</v>
      </c>
      <c r="AW73" s="135">
        <v>6.9000000000000006E-2</v>
      </c>
      <c r="AX73" s="135">
        <f t="shared" si="14"/>
        <v>25.185000000000002</v>
      </c>
      <c r="AY73" s="90">
        <f t="shared" si="10"/>
        <v>-0.27318210164444517</v>
      </c>
      <c r="AZ73" s="176">
        <f t="shared" si="11"/>
        <v>0.82433041693955111</v>
      </c>
    </row>
    <row r="74" spans="2:52" x14ac:dyDescent="0.35">
      <c r="AQ74" s="135">
        <v>7.0000000000000007E-2</v>
      </c>
      <c r="AR74" s="135">
        <f t="shared" si="12"/>
        <v>25.55</v>
      </c>
      <c r="AS74" s="176">
        <f t="shared" si="8"/>
        <v>5.6072883311521528E-2</v>
      </c>
      <c r="AT74" s="135">
        <v>7.0000000000000007E-2</v>
      </c>
      <c r="AU74" s="135">
        <f t="shared" si="13"/>
        <v>25.55</v>
      </c>
      <c r="AV74" s="176">
        <f t="shared" si="9"/>
        <v>1.0416176891768902</v>
      </c>
      <c r="AW74" s="135">
        <v>7.0000000000000007E-2</v>
      </c>
      <c r="AX74" s="135">
        <f t="shared" si="14"/>
        <v>25.55</v>
      </c>
      <c r="AY74" s="90">
        <f t="shared" si="10"/>
        <v>-0.27301548676194221</v>
      </c>
      <c r="AZ74" s="176">
        <f t="shared" si="11"/>
        <v>0.82467508572646964</v>
      </c>
    </row>
    <row r="75" spans="2:52" x14ac:dyDescent="0.35">
      <c r="B75" s="159"/>
      <c r="W75" s="119"/>
      <c r="X75" s="119"/>
      <c r="Z75" s="11"/>
      <c r="AA75" s="11"/>
      <c r="AG75" s="364"/>
      <c r="AH75" s="364"/>
      <c r="AI75" s="17"/>
      <c r="AJ75" s="17"/>
      <c r="AK75" s="17"/>
      <c r="AQ75" s="135">
        <v>7.0999999999999994E-2</v>
      </c>
      <c r="AR75" s="135">
        <f t="shared" si="12"/>
        <v>25.914999999999999</v>
      </c>
      <c r="AS75" s="176">
        <f t="shared" si="8"/>
        <v>5.6241712807141339E-2</v>
      </c>
      <c r="AT75" s="135">
        <v>7.0999999999999994E-2</v>
      </c>
      <c r="AU75" s="135">
        <f t="shared" si="13"/>
        <v>25.914999999999999</v>
      </c>
      <c r="AV75" s="176">
        <f t="shared" si="9"/>
        <v>1.0416205221360268</v>
      </c>
      <c r="AW75" s="135">
        <v>7.0999999999999994E-2</v>
      </c>
      <c r="AX75" s="135">
        <f t="shared" si="14"/>
        <v>25.914999999999999</v>
      </c>
      <c r="AY75" s="90">
        <f t="shared" si="10"/>
        <v>-0.27284255914347316</v>
      </c>
      <c r="AZ75" s="176">
        <f t="shared" si="11"/>
        <v>0.82501967579969504</v>
      </c>
    </row>
    <row r="76" spans="2:52" x14ac:dyDescent="0.35">
      <c r="C76" s="25"/>
      <c r="AG76" s="17"/>
      <c r="AH76" s="17"/>
      <c r="AI76" s="17"/>
      <c r="AJ76" s="17"/>
      <c r="AK76" s="196"/>
      <c r="AQ76" s="135">
        <v>7.1999999999999995E-2</v>
      </c>
      <c r="AR76" s="135">
        <f t="shared" si="12"/>
        <v>26.279999999999998</v>
      </c>
      <c r="AS76" s="176">
        <f t="shared" si="8"/>
        <v>5.6404481973863843E-2</v>
      </c>
      <c r="AT76" s="135">
        <v>7.1999999999999995E-2</v>
      </c>
      <c r="AU76" s="135">
        <f t="shared" si="13"/>
        <v>26.279999999999998</v>
      </c>
      <c r="AV76" s="176">
        <f t="shared" si="9"/>
        <v>1.0416232534028373</v>
      </c>
      <c r="AW76" s="135">
        <v>7.1999999999999995E-2</v>
      </c>
      <c r="AX76" s="135">
        <f t="shared" si="14"/>
        <v>26.279999999999998</v>
      </c>
      <c r="AY76" s="90">
        <f t="shared" si="10"/>
        <v>-0.27266354539195542</v>
      </c>
      <c r="AZ76" s="176">
        <f t="shared" si="11"/>
        <v>0.8253641899847457</v>
      </c>
    </row>
    <row r="77" spans="2:52" x14ac:dyDescent="0.35">
      <c r="AI77" s="17"/>
      <c r="AJ77" s="17"/>
      <c r="AK77" s="17"/>
      <c r="AQ77" s="135">
        <v>7.2999999999999995E-2</v>
      </c>
      <c r="AR77" s="135">
        <f t="shared" si="12"/>
        <v>26.645</v>
      </c>
      <c r="AS77" s="176">
        <f t="shared" si="8"/>
        <v>5.6561408354164129E-2</v>
      </c>
      <c r="AT77" s="135">
        <v>7.2999999999999995E-2</v>
      </c>
      <c r="AU77" s="135">
        <f t="shared" si="13"/>
        <v>26.645</v>
      </c>
      <c r="AV77" s="176">
        <f t="shared" si="9"/>
        <v>1.0416258866276846</v>
      </c>
      <c r="AW77" s="135">
        <v>7.2999999999999995E-2</v>
      </c>
      <c r="AX77" s="135">
        <f t="shared" si="14"/>
        <v>26.645</v>
      </c>
      <c r="AY77" s="90">
        <f t="shared" si="10"/>
        <v>-0.27247866397613346</v>
      </c>
      <c r="AZ77" s="176">
        <f t="shared" si="11"/>
        <v>0.82570863100571534</v>
      </c>
    </row>
    <row r="78" spans="2:52" x14ac:dyDescent="0.35">
      <c r="F78" s="11"/>
      <c r="AI78" s="17"/>
      <c r="AJ78" s="17"/>
      <c r="AK78" s="17"/>
      <c r="AQ78" s="135">
        <v>7.3999999999999996E-2</v>
      </c>
      <c r="AR78" s="135">
        <f t="shared" si="12"/>
        <v>27.009999999999998</v>
      </c>
      <c r="AS78" s="176">
        <f t="shared" si="8"/>
        <v>5.671270168157995E-2</v>
      </c>
      <c r="AT78" s="135">
        <v>7.3999999999999996E-2</v>
      </c>
      <c r="AU78" s="135">
        <f t="shared" si="13"/>
        <v>27.009999999999998</v>
      </c>
      <c r="AV78" s="176">
        <f t="shared" si="9"/>
        <v>1.041628425329898</v>
      </c>
      <c r="AW78" s="135">
        <v>7.3999999999999996E-2</v>
      </c>
      <c r="AX78" s="135">
        <f t="shared" si="14"/>
        <v>27.009999999999998</v>
      </c>
      <c r="AY78" s="90">
        <f t="shared" si="10"/>
        <v>-0.27228812552256548</v>
      </c>
      <c r="AZ78" s="176">
        <f t="shared" si="11"/>
        <v>0.82605300148891248</v>
      </c>
    </row>
    <row r="79" spans="2:52" x14ac:dyDescent="0.35">
      <c r="AI79" s="18"/>
      <c r="AJ79" s="17"/>
      <c r="AK79" s="17"/>
      <c r="AQ79" s="135">
        <v>7.4999999999999997E-2</v>
      </c>
      <c r="AR79" s="135">
        <f t="shared" si="12"/>
        <v>27.375</v>
      </c>
      <c r="AS79" s="176">
        <f t="shared" si="8"/>
        <v>5.6858564161022557E-2</v>
      </c>
      <c r="AT79" s="135">
        <v>7.4999999999999997E-2</v>
      </c>
      <c r="AU79" s="135">
        <f t="shared" si="13"/>
        <v>27.375</v>
      </c>
      <c r="AV79" s="176">
        <f t="shared" si="9"/>
        <v>1.0416308729024759</v>
      </c>
      <c r="AW79" s="135">
        <v>7.4999999999999997E-2</v>
      </c>
      <c r="AX79" s="135">
        <f t="shared" si="14"/>
        <v>27.375</v>
      </c>
      <c r="AY79" s="90">
        <f t="shared" si="10"/>
        <v>-0.27209217572014732</v>
      </c>
      <c r="AZ79" s="176">
        <f t="shared" si="11"/>
        <v>0.82639726134335123</v>
      </c>
    </row>
    <row r="80" spans="2:52" x14ac:dyDescent="0.35">
      <c r="AI80" s="64"/>
      <c r="AJ80" s="198"/>
      <c r="AK80" s="198"/>
      <c r="AQ80" s="135">
        <v>7.5999999999999998E-2</v>
      </c>
      <c r="AR80" s="135">
        <f t="shared" si="12"/>
        <v>27.74</v>
      </c>
      <c r="AS80" s="176">
        <f t="shared" si="8"/>
        <v>5.6999190739025353E-2</v>
      </c>
      <c r="AT80" s="135">
        <v>7.5999999999999998E-2</v>
      </c>
      <c r="AU80" s="135">
        <f t="shared" si="13"/>
        <v>27.74</v>
      </c>
      <c r="AV80" s="176">
        <f t="shared" si="9"/>
        <v>1.0416332326166216</v>
      </c>
      <c r="AW80" s="135">
        <v>7.5999999999999998E-2</v>
      </c>
      <c r="AX80" s="135">
        <f t="shared" si="14"/>
        <v>27.74</v>
      </c>
      <c r="AY80" s="90">
        <f t="shared" si="10"/>
        <v>-0.27189092509943064</v>
      </c>
      <c r="AZ80" s="176">
        <f t="shared" si="11"/>
        <v>0.82674149825621623</v>
      </c>
    </row>
    <row r="81" spans="7:52" x14ac:dyDescent="0.35">
      <c r="AI81" s="17"/>
      <c r="AJ81" s="17"/>
      <c r="AK81" s="17"/>
      <c r="AQ81" s="135">
        <v>7.6999999999999999E-2</v>
      </c>
      <c r="AR81" s="135">
        <f t="shared" si="12"/>
        <v>28.105</v>
      </c>
      <c r="AS81" s="176">
        <f t="shared" si="8"/>
        <v>5.7134769364291738E-2</v>
      </c>
      <c r="AT81" s="135">
        <v>7.6999999999999999E-2</v>
      </c>
      <c r="AU81" s="135">
        <f t="shared" si="13"/>
        <v>28.105</v>
      </c>
      <c r="AV81" s="176">
        <f t="shared" si="9"/>
        <v>1.0416355076261141</v>
      </c>
      <c r="AW81" s="135">
        <v>7.6999999999999999E-2</v>
      </c>
      <c r="AX81" s="135">
        <f t="shared" si="14"/>
        <v>28.105</v>
      </c>
      <c r="AY81" s="90">
        <f t="shared" si="10"/>
        <v>-0.27168460503240194</v>
      </c>
      <c r="AZ81" s="176">
        <f t="shared" si="11"/>
        <v>0.82708567195800375</v>
      </c>
    </row>
    <row r="82" spans="7:52" x14ac:dyDescent="0.35">
      <c r="AI82" s="17"/>
      <c r="AJ82" s="66"/>
      <c r="AK82" s="66"/>
      <c r="AQ82" s="135">
        <v>7.8E-2</v>
      </c>
      <c r="AR82" s="135">
        <f t="shared" si="12"/>
        <v>28.47</v>
      </c>
      <c r="AS82" s="176">
        <f t="shared" si="8"/>
        <v>5.7265481238890296E-2</v>
      </c>
      <c r="AT82" s="135">
        <v>7.8E-2</v>
      </c>
      <c r="AU82" s="135">
        <f t="shared" si="13"/>
        <v>28.47</v>
      </c>
      <c r="AV82" s="176">
        <f t="shared" si="9"/>
        <v>1.0416377009715247</v>
      </c>
      <c r="AW82" s="135">
        <v>7.8E-2</v>
      </c>
      <c r="AX82" s="135">
        <f t="shared" si="14"/>
        <v>28.47</v>
      </c>
      <c r="AY82" s="90">
        <f t="shared" si="10"/>
        <v>-0.2714733974926668</v>
      </c>
      <c r="AZ82" s="176">
        <f t="shared" si="11"/>
        <v>0.82742978471774808</v>
      </c>
    </row>
    <row r="83" spans="7:52" x14ac:dyDescent="0.35">
      <c r="AI83" s="17"/>
      <c r="AJ83" s="66"/>
      <c r="AK83" s="66"/>
      <c r="AQ83" s="135">
        <v>7.9000000000000001E-2</v>
      </c>
      <c r="AR83" s="135">
        <f t="shared" si="12"/>
        <v>28.835000000000001</v>
      </c>
      <c r="AS83" s="176">
        <f t="shared" si="8"/>
        <v>5.7391501060432948E-2</v>
      </c>
      <c r="AT83" s="135">
        <v>7.9000000000000001E-2</v>
      </c>
      <c r="AU83" s="135">
        <f t="shared" si="13"/>
        <v>28.835000000000001</v>
      </c>
      <c r="AV83" s="176">
        <f t="shared" si="9"/>
        <v>1.0416398155842796</v>
      </c>
      <c r="AW83" s="135">
        <v>7.9000000000000001E-2</v>
      </c>
      <c r="AX83" s="135">
        <f t="shared" si="14"/>
        <v>28.835000000000001</v>
      </c>
      <c r="AY83" s="90">
        <f t="shared" si="10"/>
        <v>-0.27125747792167831</v>
      </c>
      <c r="AZ83" s="176">
        <f t="shared" si="11"/>
        <v>0.82777383872303423</v>
      </c>
    </row>
    <row r="84" spans="7:52" x14ac:dyDescent="0.35">
      <c r="AI84" s="17"/>
      <c r="AJ84" s="66"/>
      <c r="AK84" s="66"/>
      <c r="AQ84" s="135">
        <v>0.08</v>
      </c>
      <c r="AR84" s="135">
        <f t="shared" si="12"/>
        <v>29.2</v>
      </c>
      <c r="AS84" s="176">
        <f t="shared" si="8"/>
        <v>5.7512997255559931E-2</v>
      </c>
      <c r="AT84" s="135">
        <v>0.08</v>
      </c>
      <c r="AU84" s="135">
        <f t="shared" si="13"/>
        <v>29.2</v>
      </c>
      <c r="AV84" s="176">
        <f t="shared" si="9"/>
        <v>1.0416418542905779</v>
      </c>
      <c r="AW84" s="135">
        <v>0.08</v>
      </c>
      <c r="AX84" s="135">
        <f t="shared" si="14"/>
        <v>29.2</v>
      </c>
      <c r="AY84" s="90">
        <f t="shared" si="10"/>
        <v>-0.27103701546321723</v>
      </c>
      <c r="AZ84" s="176">
        <f t="shared" si="11"/>
        <v>0.82811783608292056</v>
      </c>
    </row>
    <row r="85" spans="7:52" x14ac:dyDescent="0.35">
      <c r="AI85" s="17"/>
      <c r="AJ85" s="17"/>
      <c r="AK85" s="17"/>
      <c r="AQ85" s="135">
        <v>8.1000000000000003E-2</v>
      </c>
      <c r="AR85" s="135">
        <f t="shared" si="12"/>
        <v>29.565000000000001</v>
      </c>
      <c r="AS85" s="176">
        <f t="shared" si="8"/>
        <v>5.763013220504358E-2</v>
      </c>
      <c r="AT85" s="135">
        <v>8.1000000000000003E-2</v>
      </c>
      <c r="AU85" s="135">
        <f t="shared" si="13"/>
        <v>29.565000000000001</v>
      </c>
      <c r="AV85" s="176">
        <f t="shared" si="9"/>
        <v>1.041643819815169</v>
      </c>
      <c r="AW85" s="135">
        <v>8.1000000000000003E-2</v>
      </c>
      <c r="AX85" s="135">
        <f t="shared" si="14"/>
        <v>29.565000000000001</v>
      </c>
      <c r="AY85" s="90">
        <f t="shared" si="10"/>
        <v>-0.27081217318945389</v>
      </c>
      <c r="AZ85" s="176">
        <f t="shared" si="11"/>
        <v>0.82846177883075867</v>
      </c>
    </row>
    <row r="86" spans="7:52" x14ac:dyDescent="0.35">
      <c r="AI86" s="200"/>
      <c r="AJ86" s="201"/>
      <c r="AK86" s="17"/>
      <c r="AQ86" s="135">
        <v>8.2000000000000003E-2</v>
      </c>
      <c r="AR86" s="135">
        <f t="shared" si="12"/>
        <v>29.93</v>
      </c>
      <c r="AS86" s="176">
        <f t="shared" si="8"/>
        <v>5.774306246081163E-2</v>
      </c>
      <c r="AT86" s="135">
        <v>8.2000000000000003E-2</v>
      </c>
      <c r="AU86" s="135">
        <f t="shared" si="13"/>
        <v>29.93</v>
      </c>
      <c r="AV86" s="176">
        <f t="shared" si="9"/>
        <v>1.0416457147849947</v>
      </c>
      <c r="AW86" s="135">
        <v>8.2000000000000003E-2</v>
      </c>
      <c r="AX86" s="135">
        <f t="shared" si="14"/>
        <v>29.93</v>
      </c>
      <c r="AY86" s="90">
        <f t="shared" si="10"/>
        <v>-0.27058310831889504</v>
      </c>
      <c r="AZ86" s="176">
        <f t="shared" si="11"/>
        <v>0.82880566892691143</v>
      </c>
    </row>
    <row r="87" spans="7:52" x14ac:dyDescent="0.35">
      <c r="AI87" s="17"/>
      <c r="AJ87" s="17"/>
      <c r="AK87" s="17"/>
      <c r="AQ87" s="135">
        <v>8.3000000000000004E-2</v>
      </c>
      <c r="AR87" s="135">
        <f t="shared" si="12"/>
        <v>30.295000000000002</v>
      </c>
      <c r="AS87" s="176">
        <f t="shared" si="8"/>
        <v>5.785193895518035E-2</v>
      </c>
      <c r="AT87" s="135">
        <v>8.3000000000000004E-2</v>
      </c>
      <c r="AU87" s="135">
        <f t="shared" si="13"/>
        <v>30.295000000000002</v>
      </c>
      <c r="AV87" s="176">
        <f t="shared" si="9"/>
        <v>1.0416475417326991</v>
      </c>
      <c r="AW87" s="135">
        <v>8.3000000000000004E-2</v>
      </c>
      <c r="AX87" s="135">
        <f t="shared" si="14"/>
        <v>30.295000000000002</v>
      </c>
      <c r="AY87" s="90">
        <f t="shared" si="10"/>
        <v>-0.27035001504952927</v>
      </c>
      <c r="AZ87" s="176">
        <f t="shared" si="11"/>
        <v>0.82914946563835024</v>
      </c>
    </row>
    <row r="88" spans="7:52" x14ac:dyDescent="0.35">
      <c r="AI88" s="17"/>
      <c r="AJ88" s="91"/>
      <c r="AK88" s="29"/>
      <c r="AQ88" s="135">
        <v>8.4000000000000005E-2</v>
      </c>
      <c r="AR88" s="135">
        <f t="shared" si="12"/>
        <v>30.66</v>
      </c>
      <c r="AS88" s="176">
        <f t="shared" si="8"/>
        <v>5.7956907202576964E-2</v>
      </c>
      <c r="AT88" s="135">
        <v>8.4000000000000005E-2</v>
      </c>
      <c r="AU88" s="135">
        <f t="shared" si="13"/>
        <v>30.66</v>
      </c>
      <c r="AV88" s="176">
        <f t="shared" si="9"/>
        <v>1.0416493031000149</v>
      </c>
      <c r="AW88" s="135">
        <v>8.4000000000000005E-2</v>
      </c>
      <c r="AX88" s="135">
        <f t="shared" si="14"/>
        <v>30.66</v>
      </c>
      <c r="AY88" s="90">
        <f t="shared" si="10"/>
        <v>-0.27011295426932586</v>
      </c>
      <c r="AZ88" s="176">
        <f t="shared" si="11"/>
        <v>0.82949325603326596</v>
      </c>
    </row>
    <row r="89" spans="7:52" x14ac:dyDescent="0.35">
      <c r="AI89" s="17"/>
      <c r="AJ89" s="143"/>
      <c r="AK89" s="28"/>
      <c r="AQ89" s="135">
        <v>8.5000000000000006E-2</v>
      </c>
      <c r="AR89" s="135">
        <f t="shared" si="12"/>
        <v>31.025000000000002</v>
      </c>
      <c r="AS89" s="176">
        <f t="shared" si="8"/>
        <v>5.8058107494020961E-2</v>
      </c>
      <c r="AT89" s="135">
        <v>8.5000000000000006E-2</v>
      </c>
      <c r="AU89" s="135">
        <f t="shared" si="13"/>
        <v>31.025000000000002</v>
      </c>
      <c r="AV89" s="176">
        <f t="shared" si="9"/>
        <v>1.0416510012410252</v>
      </c>
      <c r="AW89" s="135">
        <v>8.5000000000000006E-2</v>
      </c>
      <c r="AX89" s="135">
        <f t="shared" si="14"/>
        <v>31.025000000000002</v>
      </c>
      <c r="AY89" s="90">
        <f t="shared" si="10"/>
        <v>-0.269872109489667</v>
      </c>
      <c r="AZ89" s="176">
        <f t="shared" si="11"/>
        <v>0.82983699924537913</v>
      </c>
    </row>
    <row r="90" spans="7:52" x14ac:dyDescent="0.35">
      <c r="AI90" s="17"/>
      <c r="AJ90" s="152"/>
      <c r="AK90" s="28"/>
      <c r="AQ90" s="135">
        <v>8.5999999999999993E-2</v>
      </c>
      <c r="AR90" s="135">
        <f t="shared" si="12"/>
        <v>31.389999999999997</v>
      </c>
      <c r="AS90" s="176">
        <f t="shared" si="8"/>
        <v>5.8155675084624381E-2</v>
      </c>
      <c r="AT90" s="135">
        <v>8.5999999999999993E-2</v>
      </c>
      <c r="AU90" s="135">
        <f t="shared" si="13"/>
        <v>31.389999999999997</v>
      </c>
      <c r="AV90" s="176">
        <f t="shared" si="9"/>
        <v>1.0416526384253111</v>
      </c>
      <c r="AW90" s="135">
        <v>8.5999999999999993E-2</v>
      </c>
      <c r="AX90" s="135">
        <f t="shared" si="14"/>
        <v>31.389999999999997</v>
      </c>
      <c r="AY90" s="90">
        <f t="shared" si="10"/>
        <v>-0.26962761654156475</v>
      </c>
      <c r="AZ90" s="176">
        <f t="shared" si="11"/>
        <v>0.83018069696837071</v>
      </c>
    </row>
    <row r="91" spans="7:52" x14ac:dyDescent="0.35">
      <c r="AI91" s="17"/>
      <c r="AJ91" s="152"/>
      <c r="AK91" s="28"/>
      <c r="AQ91" s="135">
        <v>8.6999999999999994E-2</v>
      </c>
      <c r="AR91" s="135">
        <f t="shared" si="12"/>
        <v>31.754999999999999</v>
      </c>
      <c r="AS91" s="176">
        <f t="shared" si="8"/>
        <v>5.8249740374361446E-2</v>
      </c>
      <c r="AT91" s="135">
        <v>8.6999999999999994E-2</v>
      </c>
      <c r="AU91" s="135">
        <f t="shared" si="13"/>
        <v>31.754999999999999</v>
      </c>
      <c r="AV91" s="176">
        <f t="shared" si="9"/>
        <v>1.0416542168409844</v>
      </c>
      <c r="AW91" s="135">
        <v>8.6999999999999994E-2</v>
      </c>
      <c r="AX91" s="135">
        <f t="shared" si="14"/>
        <v>31.754999999999999</v>
      </c>
      <c r="AY91" s="90">
        <f t="shared" si="10"/>
        <v>-0.26937960638022096</v>
      </c>
      <c r="AZ91" s="176">
        <f t="shared" si="11"/>
        <v>0.83052435083512477</v>
      </c>
    </row>
    <row r="92" spans="7:52" x14ac:dyDescent="0.35">
      <c r="AI92" s="17"/>
      <c r="AJ92" s="152"/>
      <c r="AK92" s="28"/>
      <c r="AQ92" s="135">
        <v>8.8000000000000106E-2</v>
      </c>
      <c r="AR92" s="135">
        <f t="shared" si="12"/>
        <v>32.12000000000004</v>
      </c>
      <c r="AS92" s="176">
        <f t="shared" si="8"/>
        <v>5.834042908234939E-2</v>
      </c>
      <c r="AT92" s="135">
        <v>8.8000000000000106E-2</v>
      </c>
      <c r="AU92" s="135">
        <f t="shared" si="13"/>
        <v>32.12000000000004</v>
      </c>
      <c r="AV92" s="176">
        <f t="shared" si="9"/>
        <v>1.041655738597612</v>
      </c>
      <c r="AW92" s="135">
        <v>8.8000000000000106E-2</v>
      </c>
      <c r="AX92" s="135">
        <f t="shared" si="14"/>
        <v>32.12000000000004</v>
      </c>
      <c r="AY92" s="90">
        <f t="shared" si="10"/>
        <v>-0.26912820526004944</v>
      </c>
      <c r="AZ92" s="176">
        <f t="shared" si="11"/>
        <v>0.83086796241991201</v>
      </c>
    </row>
    <row r="93" spans="7:52" x14ac:dyDescent="0.35">
      <c r="AG93" s="17"/>
      <c r="AH93" s="17"/>
      <c r="AI93" s="17"/>
      <c r="AJ93" s="17"/>
      <c r="AK93" s="17"/>
      <c r="AQ93" s="135">
        <v>8.9000000000000107E-2</v>
      </c>
      <c r="AR93" s="135">
        <f t="shared" si="12"/>
        <v>32.485000000000042</v>
      </c>
      <c r="AS93" s="176">
        <f t="shared" si="8"/>
        <v>5.8427862414873091E-2</v>
      </c>
      <c r="AT93" s="135">
        <v>8.9000000000000107E-2</v>
      </c>
      <c r="AU93" s="135">
        <f t="shared" si="13"/>
        <v>32.485000000000042</v>
      </c>
      <c r="AV93" s="176">
        <f t="shared" si="9"/>
        <v>1.0416572057290352</v>
      </c>
      <c r="AW93" s="135">
        <v>8.9000000000000107E-2</v>
      </c>
      <c r="AX93" s="135">
        <f t="shared" si="14"/>
        <v>32.485000000000042</v>
      </c>
      <c r="AY93" s="90">
        <f t="shared" si="10"/>
        <v>-0.26887353490341714</v>
      </c>
      <c r="AZ93" s="176">
        <f t="shared" si="11"/>
        <v>0.83121153324049113</v>
      </c>
    </row>
    <row r="94" spans="7:52" x14ac:dyDescent="0.35">
      <c r="AG94" s="17"/>
      <c r="AH94" s="17"/>
      <c r="AI94" s="17"/>
      <c r="AJ94" s="17"/>
      <c r="AK94" s="17"/>
      <c r="AQ94" s="135">
        <v>9.0000000000000094E-2</v>
      </c>
      <c r="AR94" s="135">
        <f t="shared" si="12"/>
        <v>32.850000000000037</v>
      </c>
      <c r="AS94" s="176">
        <f t="shared" si="8"/>
        <v>5.85121572273785E-2</v>
      </c>
      <c r="AT94" s="135">
        <v>9.0000000000000094E-2</v>
      </c>
      <c r="AU94" s="135">
        <f t="shared" si="13"/>
        <v>32.850000000000037</v>
      </c>
      <c r="AV94" s="176">
        <f t="shared" si="9"/>
        <v>1.0416586201960891</v>
      </c>
      <c r="AW94" s="135">
        <v>9.0000000000000094E-2</v>
      </c>
      <c r="AX94" s="135">
        <f t="shared" si="14"/>
        <v>32.850000000000037</v>
      </c>
      <c r="AY94" s="90">
        <f t="shared" si="10"/>
        <v>-0.26861575528634662</v>
      </c>
      <c r="AZ94" s="176">
        <f t="shared" si="11"/>
        <v>0.83155502213712107</v>
      </c>
    </row>
    <row r="95" spans="7:52" x14ac:dyDescent="0.35">
      <c r="G95" s="33"/>
      <c r="AQ95" s="135">
        <v>9.1000000000000095E-2</v>
      </c>
      <c r="AR95" s="135">
        <f t="shared" si="12"/>
        <v>33.215000000000032</v>
      </c>
      <c r="AS95" s="176">
        <f t="shared" si="8"/>
        <v>5.8593426180650943E-2</v>
      </c>
      <c r="AT95" s="135">
        <v>9.1000000000000095E-2</v>
      </c>
      <c r="AU95" s="135">
        <f t="shared" si="13"/>
        <v>33.215000000000032</v>
      </c>
      <c r="AV95" s="176">
        <f t="shared" si="9"/>
        <v>1.0416599838892213</v>
      </c>
      <c r="AW95" s="135">
        <v>9.1000000000000095E-2</v>
      </c>
      <c r="AX95" s="135">
        <f t="shared" si="14"/>
        <v>33.215000000000032</v>
      </c>
      <c r="AY95" s="90">
        <f t="shared" si="10"/>
        <v>-0.26835489430327886</v>
      </c>
      <c r="AZ95" s="176">
        <f t="shared" si="11"/>
        <v>0.83189851576659335</v>
      </c>
    </row>
    <row r="96" spans="7:52" x14ac:dyDescent="0.35">
      <c r="AI96" s="162"/>
      <c r="AJ96" s="162"/>
      <c r="AQ96" s="135">
        <v>9.2000000000000096E-2</v>
      </c>
      <c r="AR96" s="135">
        <f t="shared" si="12"/>
        <v>33.580000000000034</v>
      </c>
      <c r="AS96" s="176">
        <f t="shared" si="8"/>
        <v>5.8671777891387278E-2</v>
      </c>
      <c r="AT96" s="135">
        <v>9.2000000000000096E-2</v>
      </c>
      <c r="AU96" s="135">
        <f t="shared" si="13"/>
        <v>33.580000000000034</v>
      </c>
      <c r="AV96" s="176">
        <f t="shared" si="9"/>
        <v>1.0416612986310203</v>
      </c>
      <c r="AW96" s="135">
        <v>9.2000000000000096E-2</v>
      </c>
      <c r="AX96" s="135">
        <f t="shared" si="14"/>
        <v>33.580000000000034</v>
      </c>
      <c r="AY96" s="90">
        <f t="shared" si="10"/>
        <v>-0.26809110365640765</v>
      </c>
      <c r="AZ96" s="176">
        <f t="shared" si="11"/>
        <v>0.83224197286599988</v>
      </c>
    </row>
    <row r="97" spans="2:52" x14ac:dyDescent="0.35">
      <c r="AQ97" s="135">
        <v>9.3000000000000096E-2</v>
      </c>
      <c r="AR97" s="135">
        <f t="shared" si="12"/>
        <v>33.945000000000036</v>
      </c>
      <c r="AS97" s="176">
        <f t="shared" si="8"/>
        <v>5.8747317077363151E-2</v>
      </c>
      <c r="AT97" s="135">
        <v>9.3000000000000096E-2</v>
      </c>
      <c r="AU97" s="135">
        <f t="shared" si="13"/>
        <v>33.945000000000036</v>
      </c>
      <c r="AV97" s="176">
        <f t="shared" si="9"/>
        <v>1.0416625661786505</v>
      </c>
      <c r="AW97" s="135">
        <v>9.3000000000000096E-2</v>
      </c>
      <c r="AX97" s="135">
        <f t="shared" si="14"/>
        <v>33.945000000000036</v>
      </c>
      <c r="AY97" s="90">
        <f t="shared" si="10"/>
        <v>-0.26782448850938456</v>
      </c>
      <c r="AZ97" s="176">
        <f t="shared" si="11"/>
        <v>0.83258539474662907</v>
      </c>
    </row>
    <row r="98" spans="2:52" x14ac:dyDescent="0.35">
      <c r="AQ98" s="135">
        <v>9.4000000000000097E-2</v>
      </c>
      <c r="AR98" s="135">
        <f t="shared" si="12"/>
        <v>34.310000000000038</v>
      </c>
      <c r="AS98" s="176">
        <f t="shared" si="8"/>
        <v>5.88201446973892E-2</v>
      </c>
      <c r="AT98" s="135">
        <v>9.4000000000000097E-2</v>
      </c>
      <c r="AU98" s="135">
        <f t="shared" si="13"/>
        <v>34.310000000000038</v>
      </c>
      <c r="AV98" s="176">
        <f t="shared" si="9"/>
        <v>1.0416637882262008</v>
      </c>
      <c r="AW98" s="135">
        <v>9.4000000000000097E-2</v>
      </c>
      <c r="AX98" s="135">
        <f t="shared" si="14"/>
        <v>34.310000000000038</v>
      </c>
      <c r="AY98" s="90">
        <f t="shared" si="10"/>
        <v>-0.26755515025089049</v>
      </c>
      <c r="AZ98" s="176">
        <f t="shared" si="11"/>
        <v>0.83292878267269954</v>
      </c>
    </row>
    <row r="99" spans="2:52" x14ac:dyDescent="0.35">
      <c r="AQ99" s="135">
        <v>9.5000000000000098E-2</v>
      </c>
      <c r="AR99" s="135">
        <f t="shared" si="12"/>
        <v>34.675000000000033</v>
      </c>
      <c r="AS99" s="176">
        <f t="shared" si="8"/>
        <v>5.8890358086243461E-2</v>
      </c>
      <c r="AT99" s="135">
        <v>9.5000000000000098E-2</v>
      </c>
      <c r="AU99" s="135">
        <f t="shared" si="13"/>
        <v>34.675000000000033</v>
      </c>
      <c r="AV99" s="176">
        <f t="shared" si="9"/>
        <v>1.0416649664069491</v>
      </c>
      <c r="AW99" s="135">
        <v>9.5000000000000098E-2</v>
      </c>
      <c r="AX99" s="135">
        <f t="shared" si="14"/>
        <v>34.675000000000033</v>
      </c>
      <c r="AY99" s="90">
        <f t="shared" si="10"/>
        <v>-0.26728318663014333</v>
      </c>
      <c r="AZ99" s="176">
        <f t="shared" si="11"/>
        <v>0.83327213786304921</v>
      </c>
    </row>
    <row r="100" spans="2:52" x14ac:dyDescent="0.35">
      <c r="AQ100" s="135">
        <v>9.6000000000000099E-2</v>
      </c>
      <c r="AR100" s="135">
        <f t="shared" si="12"/>
        <v>35.040000000000035</v>
      </c>
      <c r="AS100" s="176">
        <f t="shared" si="8"/>
        <v>5.8958051084760189E-2</v>
      </c>
      <c r="AT100" s="135">
        <v>9.6000000000000099E-2</v>
      </c>
      <c r="AU100" s="135">
        <f t="shared" si="13"/>
        <v>35.040000000000035</v>
      </c>
      <c r="AV100" s="176">
        <f t="shared" si="9"/>
        <v>1.0416661022955442</v>
      </c>
      <c r="AW100" s="135">
        <v>9.6000000000000099E-2</v>
      </c>
      <c r="AX100" s="135">
        <f t="shared" si="14"/>
        <v>35.040000000000035</v>
      </c>
      <c r="AY100" s="90">
        <f t="shared" si="10"/>
        <v>-0.26700869188754073</v>
      </c>
      <c r="AZ100" s="176">
        <f t="shared" si="11"/>
        <v>0.83361546149276378</v>
      </c>
    </row>
    <row r="101" spans="2:52" x14ac:dyDescent="0.35">
      <c r="AQ101" s="135">
        <v>9.70000000000001E-2</v>
      </c>
      <c r="AR101" s="135">
        <f t="shared" si="12"/>
        <v>35.405000000000037</v>
      </c>
      <c r="AS101" s="176">
        <f t="shared" si="8"/>
        <v>5.9023314165248975E-2</v>
      </c>
      <c r="AT101" s="135">
        <v>9.70000000000001E-2</v>
      </c>
      <c r="AU101" s="135">
        <f t="shared" si="13"/>
        <v>35.405000000000037</v>
      </c>
      <c r="AV101" s="176">
        <f t="shared" si="9"/>
        <v>1.0416671974101122</v>
      </c>
      <c r="AW101" s="135">
        <v>9.70000000000001E-2</v>
      </c>
      <c r="AX101" s="135">
        <f t="shared" si="14"/>
        <v>35.405000000000037</v>
      </c>
      <c r="AY101" s="90">
        <f t="shared" si="10"/>
        <v>-0.26673175688061201</v>
      </c>
      <c r="AZ101" s="176">
        <f t="shared" si="11"/>
        <v>0.83395875469474912</v>
      </c>
    </row>
    <row r="102" spans="2:52" x14ac:dyDescent="0.35">
      <c r="AQ102" s="135">
        <v>9.8000000000000101E-2</v>
      </c>
      <c r="AR102" s="135">
        <f t="shared" si="12"/>
        <v>35.770000000000039</v>
      </c>
      <c r="AS102" s="176">
        <f t="shared" si="8"/>
        <v>5.9086234552411798E-2</v>
      </c>
      <c r="AT102" s="135">
        <v>9.8000000000000101E-2</v>
      </c>
      <c r="AU102" s="135">
        <f t="shared" si="13"/>
        <v>35.770000000000039</v>
      </c>
      <c r="AV102" s="176">
        <f t="shared" si="9"/>
        <v>1.0416682532142834</v>
      </c>
      <c r="AW102" s="135">
        <v>9.8000000000000101E-2</v>
      </c>
      <c r="AX102" s="135">
        <f t="shared" si="14"/>
        <v>35.770000000000039</v>
      </c>
      <c r="AY102" s="90">
        <f t="shared" si="10"/>
        <v>-0.26645251182847213</v>
      </c>
      <c r="AZ102" s="176">
        <f t="shared" si="11"/>
        <v>0.83430197593822308</v>
      </c>
    </row>
    <row r="103" spans="2:52" x14ac:dyDescent="0.35">
      <c r="AQ103" s="135">
        <v>9.9000000000000102E-2</v>
      </c>
      <c r="AR103" s="135">
        <f t="shared" si="12"/>
        <v>36.135000000000041</v>
      </c>
      <c r="AS103" s="176">
        <f t="shared" si="8"/>
        <v>5.9146896339919673E-2</v>
      </c>
      <c r="AT103" s="135">
        <v>9.9000000000000102E-2</v>
      </c>
      <c r="AU103" s="135">
        <f t="shared" si="13"/>
        <v>36.135000000000041</v>
      </c>
      <c r="AV103" s="176">
        <f t="shared" si="9"/>
        <v>1.0416692711191498</v>
      </c>
      <c r="AW103" s="135">
        <v>9.9000000000000102E-2</v>
      </c>
      <c r="AX103" s="135">
        <f t="shared" si="14"/>
        <v>36.135000000000041</v>
      </c>
      <c r="AY103" s="90">
        <f t="shared" si="10"/>
        <v>-0.26617095593681189</v>
      </c>
      <c r="AZ103" s="176">
        <f t="shared" si="11"/>
        <v>0.83464521152225757</v>
      </c>
    </row>
    <row r="104" spans="2:52" x14ac:dyDescent="0.35">
      <c r="B104" s="131"/>
      <c r="AQ104" s="135">
        <v>0.1</v>
      </c>
      <c r="AR104" s="135">
        <f t="shared" si="12"/>
        <v>36.5</v>
      </c>
      <c r="AS104" s="176">
        <f t="shared" si="8"/>
        <v>5.9205380602804572E-2</v>
      </c>
      <c r="AT104" s="135">
        <v>0.1</v>
      </c>
      <c r="AU104" s="135">
        <f t="shared" si="13"/>
        <v>36.5</v>
      </c>
      <c r="AV104" s="176">
        <f t="shared" si="9"/>
        <v>1.0416702524851502</v>
      </c>
      <c r="AW104" s="135">
        <v>0.1</v>
      </c>
      <c r="AX104" s="135">
        <f t="shared" si="14"/>
        <v>36.5</v>
      </c>
      <c r="AY104" s="90">
        <f t="shared" si="10"/>
        <v>-0.26588721324889164</v>
      </c>
      <c r="AZ104" s="176">
        <f t="shared" si="11"/>
        <v>0.83498841983906313</v>
      </c>
    </row>
    <row r="105" spans="2:52" x14ac:dyDescent="0.35">
      <c r="AQ105" s="135">
        <v>0.10100000000000001</v>
      </c>
      <c r="AR105" s="135">
        <f t="shared" si="12"/>
        <v>36.865000000000002</v>
      </c>
      <c r="AS105" s="176">
        <f t="shared" si="8"/>
        <v>5.926176550581698E-2</v>
      </c>
      <c r="AT105" s="135">
        <v>0.10100000000000001</v>
      </c>
      <c r="AU105" s="135">
        <f t="shared" si="13"/>
        <v>36.865000000000002</v>
      </c>
      <c r="AV105" s="176">
        <f t="shared" si="9"/>
        <v>1.0416711986238896</v>
      </c>
      <c r="AW105" s="135">
        <v>0.10100000000000001</v>
      </c>
      <c r="AX105" s="135">
        <f t="shared" si="14"/>
        <v>36.865000000000002</v>
      </c>
      <c r="AY105" s="90">
        <f t="shared" si="10"/>
        <v>-0.26560136226227776</v>
      </c>
      <c r="AZ105" s="176">
        <f t="shared" si="11"/>
        <v>0.83533160186742883</v>
      </c>
    </row>
    <row r="106" spans="2:52" x14ac:dyDescent="0.35">
      <c r="AQ106" s="135">
        <v>0.10199999999999999</v>
      </c>
      <c r="AR106" s="135">
        <f t="shared" si="12"/>
        <v>37.229999999999997</v>
      </c>
      <c r="AS106" s="176">
        <f t="shared" si="8"/>
        <v>5.9316126407893743E-2</v>
      </c>
      <c r="AT106" s="135">
        <v>0.10199999999999999</v>
      </c>
      <c r="AU106" s="135">
        <f t="shared" si="13"/>
        <v>37.229999999999997</v>
      </c>
      <c r="AV106" s="176">
        <f t="shared" si="9"/>
        <v>1.0416721107998907</v>
      </c>
      <c r="AW106" s="135">
        <v>0.10199999999999999</v>
      </c>
      <c r="AX106" s="135">
        <f t="shared" si="14"/>
        <v>37.229999999999997</v>
      </c>
      <c r="AY106" s="90">
        <f t="shared" si="10"/>
        <v>-0.26531347865677646</v>
      </c>
      <c r="AZ106" s="176">
        <f t="shared" si="11"/>
        <v>0.83567475855100815</v>
      </c>
    </row>
    <row r="107" spans="2:52" x14ac:dyDescent="0.35">
      <c r="AQ107" s="135">
        <v>0.10299999999999999</v>
      </c>
      <c r="AR107" s="135">
        <f t="shared" si="12"/>
        <v>37.594999999999999</v>
      </c>
      <c r="AS107" s="176">
        <f t="shared" si="8"/>
        <v>5.9368535962876036E-2</v>
      </c>
      <c r="AT107" s="135">
        <v>0.10299999999999999</v>
      </c>
      <c r="AU107" s="135">
        <f t="shared" si="13"/>
        <v>37.594999999999999</v>
      </c>
      <c r="AV107" s="176">
        <f t="shared" si="9"/>
        <v>1.0416729902322857</v>
      </c>
      <c r="AW107" s="135">
        <v>0.10299999999999999</v>
      </c>
      <c r="AX107" s="135">
        <f t="shared" si="14"/>
        <v>37.594999999999999</v>
      </c>
      <c r="AY107" s="90">
        <f t="shared" si="10"/>
        <v>-0.26502363539558027</v>
      </c>
      <c r="AZ107" s="176">
        <f t="shared" si="11"/>
        <v>0.83601789079958133</v>
      </c>
    </row>
    <row r="108" spans="2:52" x14ac:dyDescent="0.35">
      <c r="AQ108" s="135">
        <v>0.104</v>
      </c>
      <c r="AR108" s="135">
        <f t="shared" si="12"/>
        <v>37.96</v>
      </c>
      <c r="AS108" s="176">
        <f t="shared" si="8"/>
        <v>5.941906421661184E-2</v>
      </c>
      <c r="AT108" s="135">
        <v>0.104</v>
      </c>
      <c r="AU108" s="135">
        <f t="shared" si="13"/>
        <v>37.96</v>
      </c>
      <c r="AV108" s="176">
        <f t="shared" si="9"/>
        <v>1.0416738380964432</v>
      </c>
      <c r="AW108" s="135">
        <v>0.104</v>
      </c>
      <c r="AX108" s="135">
        <f t="shared" si="14"/>
        <v>37.96</v>
      </c>
      <c r="AY108" s="90">
        <f t="shared" si="10"/>
        <v>-0.26473190282278414</v>
      </c>
      <c r="AZ108" s="176">
        <f t="shared" si="11"/>
        <v>0.83636099949027098</v>
      </c>
    </row>
    <row r="109" spans="2:52" x14ac:dyDescent="0.35">
      <c r="AQ109" s="135">
        <v>0.105</v>
      </c>
      <c r="AR109" s="135">
        <f t="shared" si="12"/>
        <v>38.324999999999996</v>
      </c>
      <c r="AS109" s="176">
        <f t="shared" si="8"/>
        <v>5.9467778700572869E-2</v>
      </c>
      <c r="AT109" s="135">
        <v>0.105</v>
      </c>
      <c r="AU109" s="135">
        <f t="shared" si="13"/>
        <v>38.324999999999996</v>
      </c>
      <c r="AV109" s="176">
        <f t="shared" si="9"/>
        <v>1.0416746555255416</v>
      </c>
      <c r="AW109" s="135">
        <v>0.105</v>
      </c>
      <c r="AX109" s="135">
        <f t="shared" si="14"/>
        <v>38.324999999999996</v>
      </c>
      <c r="AY109" s="90">
        <f t="shared" si="10"/>
        <v>-0.26443834875740047</v>
      </c>
      <c r="AZ109" s="176">
        <f t="shared" si="11"/>
        <v>0.836704085468714</v>
      </c>
    </row>
    <row r="110" spans="2:52" x14ac:dyDescent="0.35">
      <c r="B110" s="11"/>
      <c r="AQ110" s="135">
        <v>0.106</v>
      </c>
      <c r="AR110" s="135">
        <f t="shared" si="12"/>
        <v>38.69</v>
      </c>
      <c r="AS110" s="176">
        <f t="shared" si="8"/>
        <v>5.9514744522111002E-2</v>
      </c>
      <c r="AT110" s="135">
        <v>0.106</v>
      </c>
      <c r="AU110" s="135">
        <f t="shared" si="13"/>
        <v>38.69</v>
      </c>
      <c r="AV110" s="176">
        <f t="shared" si="9"/>
        <v>1.0416754436120828</v>
      </c>
      <c r="AW110" s="135">
        <v>0.106</v>
      </c>
      <c r="AX110" s="135">
        <f t="shared" si="14"/>
        <v>38.69</v>
      </c>
      <c r="AY110" s="90">
        <f t="shared" si="10"/>
        <v>-0.26414308120702096</v>
      </c>
      <c r="AZ110" s="176">
        <f t="shared" si="11"/>
        <v>0.83704710692717277</v>
      </c>
    </row>
    <row r="111" spans="2:52" x14ac:dyDescent="0.35">
      <c r="AI111" s="72"/>
      <c r="AQ111" s="135">
        <v>0.107</v>
      </c>
      <c r="AR111" s="135">
        <f t="shared" si="12"/>
        <v>39.055</v>
      </c>
      <c r="AS111" s="176">
        <f t="shared" si="8"/>
        <v>5.9560024451474861E-2</v>
      </c>
      <c r="AT111" s="135">
        <v>0.107</v>
      </c>
      <c r="AU111" s="135">
        <f t="shared" si="13"/>
        <v>39.055</v>
      </c>
      <c r="AV111" s="176">
        <f t="shared" si="9"/>
        <v>1.0416762034093512</v>
      </c>
      <c r="AW111" s="135">
        <v>0.107</v>
      </c>
      <c r="AX111" s="135">
        <f t="shared" si="14"/>
        <v>39.055</v>
      </c>
      <c r="AY111" s="90">
        <f t="shared" si="10"/>
        <v>-0.26384607796312137</v>
      </c>
      <c r="AZ111" s="176">
        <f t="shared" si="11"/>
        <v>0.83739014989770477</v>
      </c>
    </row>
    <row r="112" spans="2:52" x14ac:dyDescent="0.35">
      <c r="AQ112" s="135">
        <v>0.108</v>
      </c>
      <c r="AR112" s="135">
        <f t="shared" si="12"/>
        <v>39.42</v>
      </c>
      <c r="AS112" s="176">
        <f t="shared" si="8"/>
        <v>5.9603679005702792E-2</v>
      </c>
      <c r="AT112" s="135">
        <v>0.108</v>
      </c>
      <c r="AU112" s="135">
        <f t="shared" si="13"/>
        <v>39.42</v>
      </c>
      <c r="AV112" s="176">
        <f t="shared" si="9"/>
        <v>1.0416769359328228</v>
      </c>
      <c r="AW112" s="135">
        <v>0.108</v>
      </c>
      <c r="AX112" s="135">
        <f t="shared" si="14"/>
        <v>39.42</v>
      </c>
      <c r="AY112" s="90">
        <f t="shared" si="10"/>
        <v>-0.26354744242343497</v>
      </c>
      <c r="AZ112" s="176">
        <f t="shared" si="11"/>
        <v>0.83773317251509072</v>
      </c>
    </row>
    <row r="113" spans="43:52" x14ac:dyDescent="0.35">
      <c r="AQ113" s="135">
        <v>0.109</v>
      </c>
      <c r="AR113" s="135">
        <f t="shared" si="12"/>
        <v>39.784999999999997</v>
      </c>
      <c r="AS113" s="176">
        <f t="shared" si="8"/>
        <v>5.9645766529504457E-2</v>
      </c>
      <c r="AT113" s="135">
        <v>0.109</v>
      </c>
      <c r="AU113" s="135">
        <f t="shared" si="13"/>
        <v>39.784999999999997</v>
      </c>
      <c r="AV113" s="176">
        <f t="shared" si="9"/>
        <v>1.0416776421615221</v>
      </c>
      <c r="AW113" s="135">
        <v>0.109</v>
      </c>
      <c r="AX113" s="135">
        <f t="shared" si="14"/>
        <v>39.784999999999997</v>
      </c>
      <c r="AY113" s="90">
        <f t="shared" si="10"/>
        <v>-0.26324723318109616</v>
      </c>
      <c r="AZ113" s="176">
        <f t="shared" si="11"/>
        <v>0.83807617550993041</v>
      </c>
    </row>
    <row r="114" spans="43:52" x14ac:dyDescent="0.35">
      <c r="AQ114" s="135">
        <v>0.11</v>
      </c>
      <c r="AR114" s="135">
        <f t="shared" si="12"/>
        <v>40.15</v>
      </c>
      <c r="AS114" s="176">
        <f t="shared" si="8"/>
        <v>5.9686343273239087E-2</v>
      </c>
      <c r="AT114" s="135">
        <v>0.11</v>
      </c>
      <c r="AU114" s="135">
        <f t="shared" si="13"/>
        <v>40.15</v>
      </c>
      <c r="AV114" s="176">
        <f t="shared" si="9"/>
        <v>1.0416783230393301</v>
      </c>
      <c r="AW114" s="135">
        <v>0.11</v>
      </c>
      <c r="AX114" s="135">
        <f t="shared" si="14"/>
        <v>40.15</v>
      </c>
      <c r="AY114" s="90">
        <f t="shared" si="10"/>
        <v>-0.26294550672597145</v>
      </c>
      <c r="AZ114" s="176">
        <f t="shared" si="11"/>
        <v>0.83841915958659774</v>
      </c>
    </row>
    <row r="115" spans="43:52" x14ac:dyDescent="0.35">
      <c r="AQ115" s="135">
        <v>0.111</v>
      </c>
      <c r="AR115" s="135">
        <f t="shared" si="12"/>
        <v>40.515000000000001</v>
      </c>
      <c r="AS115" s="176">
        <f t="shared" si="8"/>
        <v>5.9725463468094563E-2</v>
      </c>
      <c r="AT115" s="135">
        <v>0.111</v>
      </c>
      <c r="AU115" s="135">
        <f t="shared" si="13"/>
        <v>40.515000000000001</v>
      </c>
      <c r="AV115" s="176">
        <f t="shared" si="9"/>
        <v>1.0416789794762462</v>
      </c>
      <c r="AW115" s="135">
        <v>0.111</v>
      </c>
      <c r="AX115" s="135">
        <f t="shared" si="14"/>
        <v>40.515000000000001</v>
      </c>
      <c r="AY115" s="90">
        <f t="shared" si="10"/>
        <v>-0.26264231752015843</v>
      </c>
      <c r="AZ115" s="176">
        <f t="shared" si="11"/>
        <v>0.83876212542418238</v>
      </c>
    </row>
    <row r="116" spans="43:52" x14ac:dyDescent="0.35">
      <c r="AQ116" s="135">
        <v>0.112</v>
      </c>
      <c r="AR116" s="135">
        <f t="shared" si="12"/>
        <v>40.880000000000003</v>
      </c>
      <c r="AS116" s="176">
        <f t="shared" si="8"/>
        <v>5.9763179398567914E-2</v>
      </c>
      <c r="AT116" s="135">
        <v>0.112</v>
      </c>
      <c r="AU116" s="135">
        <f t="shared" si="13"/>
        <v>40.880000000000003</v>
      </c>
      <c r="AV116" s="176">
        <f t="shared" si="9"/>
        <v>1.0416796123496042</v>
      </c>
      <c r="AW116" s="135">
        <v>0.112</v>
      </c>
      <c r="AX116" s="135">
        <f t="shared" si="14"/>
        <v>40.880000000000003</v>
      </c>
      <c r="AY116" s="90">
        <f t="shared" si="10"/>
        <v>-0.26233771807077538</v>
      </c>
      <c r="AZ116" s="176">
        <f t="shared" si="11"/>
        <v>0.83910507367739684</v>
      </c>
    </row>
    <row r="117" spans="43:52" x14ac:dyDescent="0.35">
      <c r="AQ117" s="135">
        <v>0.113</v>
      </c>
      <c r="AR117" s="135">
        <f t="shared" si="12"/>
        <v>41.245000000000005</v>
      </c>
      <c r="AS117" s="176">
        <f t="shared" si="8"/>
        <v>5.9799541472344023E-2</v>
      </c>
      <c r="AT117" s="135">
        <v>0.113</v>
      </c>
      <c r="AU117" s="135">
        <f t="shared" si="13"/>
        <v>41.245000000000005</v>
      </c>
      <c r="AV117" s="176">
        <f t="shared" si="9"/>
        <v>1.0416802225052453</v>
      </c>
      <c r="AW117" s="135">
        <v>0.113</v>
      </c>
      <c r="AX117" s="135">
        <f t="shared" si="14"/>
        <v>41.245000000000005</v>
      </c>
      <c r="AY117" s="90">
        <f t="shared" si="10"/>
        <v>-0.26203175900013714</v>
      </c>
      <c r="AZ117" s="176">
        <f t="shared" si="11"/>
        <v>0.8394480049774522</v>
      </c>
    </row>
    <row r="118" spans="43:52" x14ac:dyDescent="0.35">
      <c r="AQ118" s="135">
        <v>0.114</v>
      </c>
      <c r="AR118" s="135">
        <f t="shared" si="12"/>
        <v>41.61</v>
      </c>
      <c r="AS118" s="176">
        <f t="shared" si="8"/>
        <v>5.9834598287665963E-2</v>
      </c>
      <c r="AT118" s="135">
        <v>0.114</v>
      </c>
      <c r="AU118" s="135">
        <f t="shared" si="13"/>
        <v>41.61</v>
      </c>
      <c r="AV118" s="176">
        <f t="shared" si="9"/>
        <v>1.0416808107586479</v>
      </c>
      <c r="AW118" s="135">
        <v>0.114</v>
      </c>
      <c r="AX118" s="135">
        <f t="shared" si="14"/>
        <v>41.61</v>
      </c>
      <c r="AY118" s="90">
        <f t="shared" si="10"/>
        <v>-0.26172453173643256</v>
      </c>
      <c r="AZ118" s="176">
        <f t="shared" si="11"/>
        <v>0.83979087730988145</v>
      </c>
    </row>
    <row r="119" spans="43:52" x14ac:dyDescent="0.35">
      <c r="AQ119" s="135">
        <v>0.115</v>
      </c>
      <c r="AR119" s="135">
        <f t="shared" si="12"/>
        <v>41.975000000000001</v>
      </c>
      <c r="AS119" s="176">
        <f t="shared" si="8"/>
        <v>5.9868396698286974E-2</v>
      </c>
      <c r="AT119" s="135">
        <v>0.115</v>
      </c>
      <c r="AU119" s="135">
        <f t="shared" si="13"/>
        <v>41.975000000000001</v>
      </c>
      <c r="AV119" s="176">
        <f t="shared" si="9"/>
        <v>1.0416813778960181</v>
      </c>
      <c r="AW119" s="135">
        <v>0.115</v>
      </c>
      <c r="AX119" s="135">
        <f t="shared" si="14"/>
        <v>41.975000000000001</v>
      </c>
      <c r="AY119" s="90">
        <f t="shared" si="10"/>
        <v>-0.26141599808687183</v>
      </c>
      <c r="AZ119" s="176">
        <f t="shared" si="11"/>
        <v>0.84013377650743326</v>
      </c>
    </row>
    <row r="120" spans="43:52" x14ac:dyDescent="0.35">
      <c r="AQ120" s="135">
        <v>0.11600000000000001</v>
      </c>
      <c r="AR120" s="135">
        <f t="shared" si="12"/>
        <v>42.34</v>
      </c>
      <c r="AS120" s="176">
        <f t="shared" si="8"/>
        <v>5.9900981876090956E-2</v>
      </c>
      <c r="AT120" s="135">
        <v>0.11600000000000001</v>
      </c>
      <c r="AU120" s="135">
        <f t="shared" si="13"/>
        <v>42.34</v>
      </c>
      <c r="AV120" s="176">
        <f t="shared" si="9"/>
        <v>1.0416819246753404</v>
      </c>
      <c r="AW120" s="135">
        <v>0.11600000000000001</v>
      </c>
      <c r="AX120" s="135">
        <f t="shared" si="14"/>
        <v>42.34</v>
      </c>
      <c r="AY120" s="90">
        <f t="shared" si="10"/>
        <v>-0.26110624603869553</v>
      </c>
      <c r="AZ120" s="176">
        <f t="shared" si="11"/>
        <v>0.84047666051273584</v>
      </c>
    </row>
    <row r="121" spans="43:52" x14ac:dyDescent="0.35">
      <c r="AQ121" s="135">
        <v>0.11700000000000001</v>
      </c>
      <c r="AR121" s="135">
        <f t="shared" si="12"/>
        <v>42.705000000000005</v>
      </c>
      <c r="AS121" s="176">
        <f t="shared" si="8"/>
        <v>5.9932397371465072E-2</v>
      </c>
      <c r="AT121" s="135">
        <v>0.11700000000000001</v>
      </c>
      <c r="AU121" s="135">
        <f t="shared" si="13"/>
        <v>42.705000000000005</v>
      </c>
      <c r="AV121" s="176">
        <f t="shared" si="9"/>
        <v>1.0416824518273899</v>
      </c>
      <c r="AW121" s="135">
        <v>0.11700000000000001</v>
      </c>
      <c r="AX121" s="135">
        <f t="shared" si="14"/>
        <v>42.705000000000005</v>
      </c>
      <c r="AY121" s="90">
        <f t="shared" si="10"/>
        <v>-0.26079531932772326</v>
      </c>
      <c r="AZ121" s="176">
        <f t="shared" si="11"/>
        <v>0.84081952987113184</v>
      </c>
    </row>
    <row r="122" spans="43:52" x14ac:dyDescent="0.35">
      <c r="AQ122" s="135">
        <v>0.11799999999999999</v>
      </c>
      <c r="AR122" s="135">
        <f t="shared" si="12"/>
        <v>43.07</v>
      </c>
      <c r="AS122" s="176">
        <f t="shared" si="8"/>
        <v>5.9962685171505263E-2</v>
      </c>
      <c r="AT122" s="135">
        <v>0.11799999999999999</v>
      </c>
      <c r="AU122" s="135">
        <f t="shared" si="13"/>
        <v>43.07</v>
      </c>
      <c r="AV122" s="176">
        <f t="shared" si="9"/>
        <v>1.0416829600567106</v>
      </c>
      <c r="AW122" s="135">
        <v>0.11799999999999999</v>
      </c>
      <c r="AX122" s="135">
        <f t="shared" si="14"/>
        <v>43.07</v>
      </c>
      <c r="AY122" s="90">
        <f t="shared" si="10"/>
        <v>-0.26048326011982692</v>
      </c>
      <c r="AZ122" s="176">
        <f t="shared" si="11"/>
        <v>0.84116238510838881</v>
      </c>
    </row>
    <row r="123" spans="43:52" x14ac:dyDescent="0.35">
      <c r="AQ123" s="135">
        <v>0.11899999999999999</v>
      </c>
      <c r="AR123" s="135">
        <f t="shared" si="12"/>
        <v>43.434999999999995</v>
      </c>
      <c r="AS123" s="176">
        <f t="shared" si="8"/>
        <v>5.9991885756132381E-2</v>
      </c>
      <c r="AT123" s="135">
        <v>0.11899999999999999</v>
      </c>
      <c r="AU123" s="135">
        <f t="shared" si="13"/>
        <v>43.434999999999995</v>
      </c>
      <c r="AV123" s="176">
        <f t="shared" si="9"/>
        <v>1.0416834500425551</v>
      </c>
      <c r="AW123" s="135">
        <v>0.11899999999999999</v>
      </c>
      <c r="AX123" s="135">
        <f t="shared" si="14"/>
        <v>43.434999999999995</v>
      </c>
      <c r="AY123" s="90">
        <f t="shared" si="10"/>
        <v>-0.26017010906728616</v>
      </c>
      <c r="AZ123" s="176">
        <f t="shared" si="11"/>
        <v>0.84150522673140138</v>
      </c>
    </row>
    <row r="124" spans="43:52" x14ac:dyDescent="0.35">
      <c r="AQ124" s="135">
        <v>0.12</v>
      </c>
      <c r="AR124" s="135">
        <f t="shared" si="12"/>
        <v>43.8</v>
      </c>
      <c r="AS124" s="176">
        <f t="shared" si="8"/>
        <v>6.002003815219397E-2</v>
      </c>
      <c r="AT124" s="135">
        <v>0.12</v>
      </c>
      <c r="AU124" s="135">
        <f t="shared" si="13"/>
        <v>43.8</v>
      </c>
      <c r="AV124" s="176">
        <f t="shared" si="9"/>
        <v>1.0416839224397945</v>
      </c>
      <c r="AW124" s="135">
        <v>0.12</v>
      </c>
      <c r="AX124" s="135">
        <f t="shared" si="14"/>
        <v>43.8</v>
      </c>
      <c r="AY124" s="90">
        <f t="shared" si="10"/>
        <v>-0.25985590536311998</v>
      </c>
      <c r="AZ124" s="176">
        <f t="shared" si="11"/>
        <v>0.84184805522886852</v>
      </c>
    </row>
    <row r="125" spans="43:52" x14ac:dyDescent="0.35">
      <c r="AQ125" s="135">
        <v>0.121</v>
      </c>
      <c r="AR125" s="135">
        <f t="shared" si="12"/>
        <v>44.164999999999999</v>
      </c>
      <c r="AS125" s="176">
        <f t="shared" si="8"/>
        <v>6.0047179985623977E-2</v>
      </c>
      <c r="AT125" s="135">
        <v>0.121</v>
      </c>
      <c r="AU125" s="135">
        <f t="shared" si="13"/>
        <v>44.164999999999999</v>
      </c>
      <c r="AV125" s="176">
        <f t="shared" si="9"/>
        <v>1.0416843778797915</v>
      </c>
      <c r="AW125" s="135">
        <v>0.121</v>
      </c>
      <c r="AX125" s="135">
        <f t="shared" si="14"/>
        <v>44.164999999999999</v>
      </c>
      <c r="AY125" s="90">
        <f t="shared" si="10"/>
        <v>-0.25954068679346909</v>
      </c>
      <c r="AZ125" s="176">
        <f t="shared" si="11"/>
        <v>0.84219087107194635</v>
      </c>
    </row>
    <row r="126" spans="43:52" x14ac:dyDescent="0.35">
      <c r="AQ126" s="135">
        <v>0.122</v>
      </c>
      <c r="AR126" s="135">
        <f t="shared" si="12"/>
        <v>44.53</v>
      </c>
      <c r="AS126" s="176">
        <f t="shared" si="8"/>
        <v>6.0073347531730222E-2</v>
      </c>
      <c r="AT126" s="135">
        <v>0.122</v>
      </c>
      <c r="AU126" s="135">
        <f t="shared" si="13"/>
        <v>44.53</v>
      </c>
      <c r="AV126" s="176">
        <f t="shared" si="9"/>
        <v>1.0416848169712463</v>
      </c>
      <c r="AW126" s="135">
        <v>0.122</v>
      </c>
      <c r="AX126" s="135">
        <f t="shared" si="14"/>
        <v>44.53</v>
      </c>
      <c r="AY126" s="90">
        <f t="shared" si="10"/>
        <v>-0.25922453241111754</v>
      </c>
      <c r="AZ126" s="176">
        <f t="shared" si="11"/>
        <v>0.84253363209185905</v>
      </c>
    </row>
    <row r="127" spans="43:52" x14ac:dyDescent="0.35">
      <c r="AQ127" s="135">
        <v>0.123</v>
      </c>
      <c r="AR127" s="135">
        <f t="shared" si="12"/>
        <v>44.894999999999996</v>
      </c>
      <c r="AS127" s="176">
        <f t="shared" si="8"/>
        <v>6.0098575763676595E-2</v>
      </c>
      <c r="AT127" s="135">
        <v>0.123</v>
      </c>
      <c r="AU127" s="135">
        <f t="shared" si="13"/>
        <v>44.894999999999996</v>
      </c>
      <c r="AV127" s="176">
        <f t="shared" si="9"/>
        <v>1.0416852403010082</v>
      </c>
      <c r="AW127" s="135">
        <v>0.123</v>
      </c>
      <c r="AX127" s="135">
        <f t="shared" si="14"/>
        <v>44.894999999999996</v>
      </c>
      <c r="AY127" s="90">
        <f t="shared" si="10"/>
        <v>-0.25890739209210012</v>
      </c>
      <c r="AZ127" s="176">
        <f t="shared" si="11"/>
        <v>0.84287642397258455</v>
      </c>
    </row>
    <row r="128" spans="43:52" x14ac:dyDescent="0.35">
      <c r="AQ128" s="135">
        <v>0.124</v>
      </c>
      <c r="AR128" s="135">
        <f t="shared" si="12"/>
        <v>45.26</v>
      </c>
      <c r="AS128" s="176">
        <f t="shared" si="8"/>
        <v>6.0122898399225064E-2</v>
      </c>
      <c r="AT128" s="135">
        <v>0.124</v>
      </c>
      <c r="AU128" s="135">
        <f t="shared" si="13"/>
        <v>45.26</v>
      </c>
      <c r="AV128" s="176">
        <f t="shared" si="9"/>
        <v>1.0416856484348616</v>
      </c>
      <c r="AW128" s="135">
        <v>0.124</v>
      </c>
      <c r="AX128" s="135">
        <f t="shared" si="14"/>
        <v>45.26</v>
      </c>
      <c r="AY128" s="90">
        <f t="shared" si="10"/>
        <v>-0.2585893423207653</v>
      </c>
      <c r="AZ128" s="176">
        <f t="shared" si="11"/>
        <v>0.84321920451332133</v>
      </c>
    </row>
    <row r="129" spans="43:52" x14ac:dyDescent="0.35">
      <c r="AQ129" s="135">
        <v>0.125</v>
      </c>
      <c r="AR129" s="135">
        <f t="shared" si="12"/>
        <v>45.625</v>
      </c>
      <c r="AS129" s="176">
        <f t="shared" si="8"/>
        <v>6.0146347945799761E-2</v>
      </c>
      <c r="AT129" s="135">
        <v>0.125</v>
      </c>
      <c r="AU129" s="135">
        <f t="shared" si="13"/>
        <v>45.625</v>
      </c>
      <c r="AV129" s="176">
        <f t="shared" si="9"/>
        <v>1.0416860419182807</v>
      </c>
      <c r="AW129" s="135">
        <v>0.125</v>
      </c>
      <c r="AX129" s="135">
        <f t="shared" si="14"/>
        <v>45.625</v>
      </c>
      <c r="AY129" s="90">
        <f t="shared" si="10"/>
        <v>-0.2582704157429499</v>
      </c>
      <c r="AZ129" s="176">
        <f t="shared" si="11"/>
        <v>0.84356197412113065</v>
      </c>
    </row>
    <row r="130" spans="43:52" x14ac:dyDescent="0.35">
      <c r="AQ130" s="135">
        <v>0.126</v>
      </c>
      <c r="AR130" s="135">
        <f t="shared" si="12"/>
        <v>45.99</v>
      </c>
      <c r="AS130" s="176">
        <f t="shared" si="8"/>
        <v>6.0168955743933453E-2</v>
      </c>
      <c r="AT130" s="135">
        <v>0.126</v>
      </c>
      <c r="AU130" s="135">
        <f t="shared" si="13"/>
        <v>45.99</v>
      </c>
      <c r="AV130" s="176">
        <f t="shared" si="9"/>
        <v>1.0416864212771602</v>
      </c>
      <c r="AW130" s="135">
        <v>0.126</v>
      </c>
      <c r="AX130" s="135">
        <f t="shared" si="14"/>
        <v>45.99</v>
      </c>
      <c r="AY130" s="90">
        <f t="shared" si="10"/>
        <v>-0.25795064383263083</v>
      </c>
      <c r="AZ130" s="176">
        <f t="shared" si="11"/>
        <v>0.84390473318846282</v>
      </c>
    </row>
    <row r="131" spans="43:52" x14ac:dyDescent="0.35">
      <c r="AQ131" s="135">
        <v>0.127</v>
      </c>
      <c r="AR131" s="135">
        <f t="shared" si="12"/>
        <v>46.355000000000004</v>
      </c>
      <c r="AS131" s="176">
        <f t="shared" si="8"/>
        <v>6.0190752009154413E-2</v>
      </c>
      <c r="AT131" s="135">
        <v>0.127</v>
      </c>
      <c r="AU131" s="135">
        <f t="shared" si="13"/>
        <v>46.355000000000004</v>
      </c>
      <c r="AV131" s="176">
        <f t="shared" si="9"/>
        <v>1.0416867870185165</v>
      </c>
      <c r="AW131" s="135">
        <v>0.127</v>
      </c>
      <c r="AX131" s="135">
        <f t="shared" si="14"/>
        <v>46.355000000000004</v>
      </c>
      <c r="AY131" s="90">
        <f t="shared" si="10"/>
        <v>-0.2576300569339906</v>
      </c>
      <c r="AZ131" s="176">
        <f t="shared" si="11"/>
        <v>0.84424748209368028</v>
      </c>
    </row>
    <row r="132" spans="43:52" x14ac:dyDescent="0.35">
      <c r="AQ132" s="135">
        <v>0.128</v>
      </c>
      <c r="AR132" s="135">
        <f t="shared" si="12"/>
        <v>46.72</v>
      </c>
      <c r="AS132" s="176">
        <f t="shared" ref="AS132:AS195" si="15">$BP$36*$BR$20/$BR$13*(1-EXP(-$BR$13*AQ132))</f>
        <v>6.0211765872369809E-2</v>
      </c>
      <c r="AT132" s="135">
        <v>0.128</v>
      </c>
      <c r="AU132" s="135">
        <f t="shared" si="13"/>
        <v>46.72</v>
      </c>
      <c r="AV132" s="176">
        <f t="shared" ref="AV132:AV195" si="16">$BR$15*$BR$20/$BR$14*(1-EXP(-$BR$14*AT132))-$BR$16*(EXP(-$BR$13*AT132)-EXP(-$BR$14*AT132))</f>
        <v>1.0416871396311662</v>
      </c>
      <c r="AW132" s="135">
        <v>0.128</v>
      </c>
      <c r="AX132" s="135">
        <f t="shared" si="14"/>
        <v>46.72</v>
      </c>
      <c r="AY132" s="90">
        <f t="shared" ref="AY132:AY195" si="17">-EXP(-(Lm)*AW132)*(-$BR$17+(EXP(Lm-$BR$14)-EXP((Lm-$BR$14)*AW132))*(($BR$20*$BR$15-$BR$14*$BR$16+$BR$16*Lm)*$BR$14-$BR$20*$BR$15*Lm)/($BR$14*($BR$14-Lm))+$BR$16*($BR$14-Lm)*(1-EXP((Lm-$BR$13)*AW132))/($BR$13-Lm)+$BR$20*(EXP(Lm*AW132)-1)*($BR$15*(1/$BR$14-1/Lm)+1/($BP$42*Lm))+($BR$20*$BR$15/$BR$14-$BR$16)*(1-EXP(Lm-$BR$14)))</f>
        <v>-0.25730868430197229</v>
      </c>
      <c r="AZ132" s="176">
        <f t="shared" ref="AZ132:AZ195" si="18">AS132+AV132+AY132</f>
        <v>0.84459022120156368</v>
      </c>
    </row>
    <row r="133" spans="43:52" x14ac:dyDescent="0.35">
      <c r="AQ133" s="135">
        <v>0.129</v>
      </c>
      <c r="AR133" s="135">
        <f t="shared" si="12"/>
        <v>47.085000000000001</v>
      </c>
      <c r="AS133" s="176">
        <f t="shared" si="15"/>
        <v>6.0232025418799379E-2</v>
      </c>
      <c r="AT133" s="135">
        <v>0.129</v>
      </c>
      <c r="AU133" s="135">
        <f t="shared" si="13"/>
        <v>47.085000000000001</v>
      </c>
      <c r="AV133" s="176">
        <f t="shared" si="16"/>
        <v>1.0416874795863793</v>
      </c>
      <c r="AW133" s="135">
        <v>0.129</v>
      </c>
      <c r="AX133" s="135">
        <f t="shared" si="14"/>
        <v>47.085000000000001</v>
      </c>
      <c r="AY133" s="90">
        <f t="shared" si="17"/>
        <v>-0.256986554141379</v>
      </c>
      <c r="AZ133" s="176">
        <f t="shared" si="18"/>
        <v>0.84493295086379971</v>
      </c>
    </row>
    <row r="134" spans="43:52" x14ac:dyDescent="0.35">
      <c r="AQ134" s="135">
        <v>0.13</v>
      </c>
      <c r="AR134" s="135">
        <f t="shared" ref="AR134:AR197" si="19">AQ134*365</f>
        <v>47.45</v>
      </c>
      <c r="AS134" s="176">
        <f t="shared" si="15"/>
        <v>6.0251557725511606E-2</v>
      </c>
      <c r="AT134" s="135">
        <v>0.13</v>
      </c>
      <c r="AU134" s="135">
        <f t="shared" ref="AU134:AU197" si="20">AT134*365</f>
        <v>47.45</v>
      </c>
      <c r="AV134" s="176">
        <f t="shared" si="16"/>
        <v>1.041687807338509</v>
      </c>
      <c r="AW134" s="135">
        <v>0.13</v>
      </c>
      <c r="AX134" s="135">
        <f t="shared" ref="AX134:AX197" si="21">AW134*365</f>
        <v>47.45</v>
      </c>
      <c r="AY134" s="90">
        <f t="shared" si="17"/>
        <v>-0.2566637362675907</v>
      </c>
      <c r="AZ134" s="176">
        <f t="shared" si="18"/>
        <v>0.84527562879642981</v>
      </c>
    </row>
    <row r="135" spans="43:52" x14ac:dyDescent="0.35">
      <c r="AQ135" s="135">
        <v>0.13100000000000001</v>
      </c>
      <c r="AR135" s="135">
        <f t="shared" si="19"/>
        <v>47.815000000000005</v>
      </c>
      <c r="AS135" s="176">
        <f t="shared" si="15"/>
        <v>6.0270388897612472E-2</v>
      </c>
      <c r="AT135" s="135">
        <v>0.13100000000000001</v>
      </c>
      <c r="AU135" s="135">
        <f t="shared" si="20"/>
        <v>47.815000000000005</v>
      </c>
      <c r="AV135" s="176">
        <f t="shared" si="16"/>
        <v>1.0416881233255992</v>
      </c>
      <c r="AW135" s="135">
        <v>0.13100000000000001</v>
      </c>
      <c r="AX135" s="135">
        <f t="shared" si="21"/>
        <v>47.815000000000005</v>
      </c>
      <c r="AY135" s="90">
        <f t="shared" si="17"/>
        <v>-0.25634017165082479</v>
      </c>
      <c r="AZ135" s="176">
        <f t="shared" si="18"/>
        <v>0.84561834057238683</v>
      </c>
    </row>
    <row r="136" spans="43:52" x14ac:dyDescent="0.35">
      <c r="AQ136" s="135">
        <v>0.13200000000000001</v>
      </c>
      <c r="AR136" s="135">
        <f t="shared" si="19"/>
        <v>48.18</v>
      </c>
      <c r="AS136" s="176">
        <f t="shared" si="15"/>
        <v>6.0288544103135132E-2</v>
      </c>
      <c r="AT136" s="135">
        <v>0.13200000000000001</v>
      </c>
      <c r="AU136" s="135">
        <f t="shared" si="20"/>
        <v>48.18</v>
      </c>
      <c r="AV136" s="176">
        <f t="shared" si="16"/>
        <v>1.0416884279699694</v>
      </c>
      <c r="AW136" s="135">
        <v>0.13200000000000001</v>
      </c>
      <c r="AX136" s="135">
        <f t="shared" si="21"/>
        <v>48.18</v>
      </c>
      <c r="AY136" s="90">
        <f t="shared" si="17"/>
        <v>-0.25601592818929736</v>
      </c>
      <c r="AZ136" s="176">
        <f t="shared" si="18"/>
        <v>0.84596104388380722</v>
      </c>
    </row>
    <row r="137" spans="43:52" x14ac:dyDescent="0.35">
      <c r="AQ137" s="135">
        <v>0.13300000000000001</v>
      </c>
      <c r="AR137" s="135">
        <f t="shared" si="19"/>
        <v>48.545000000000002</v>
      </c>
      <c r="AS137" s="176">
        <f t="shared" si="15"/>
        <v>6.0306047606677279E-2</v>
      </c>
      <c r="AT137" s="135">
        <v>0.13300000000000001</v>
      </c>
      <c r="AU137" s="135">
        <f t="shared" si="20"/>
        <v>48.545000000000002</v>
      </c>
      <c r="AV137" s="176">
        <f t="shared" si="16"/>
        <v>1.0416887216787796</v>
      </c>
      <c r="AW137" s="135">
        <v>0.13300000000000001</v>
      </c>
      <c r="AX137" s="135">
        <f t="shared" si="21"/>
        <v>48.545000000000002</v>
      </c>
      <c r="AY137" s="90">
        <f t="shared" si="17"/>
        <v>-0.25569103025092182</v>
      </c>
      <c r="AZ137" s="176">
        <f t="shared" si="18"/>
        <v>0.84630373903453493</v>
      </c>
    </row>
    <row r="138" spans="43:52" x14ac:dyDescent="0.35">
      <c r="AQ138" s="135">
        <v>0.13400000000000001</v>
      </c>
      <c r="AR138" s="135">
        <f t="shared" si="19"/>
        <v>48.910000000000004</v>
      </c>
      <c r="AS138" s="176">
        <f t="shared" si="15"/>
        <v>6.032292280183095E-2</v>
      </c>
      <c r="AT138" s="135">
        <v>0.13400000000000001</v>
      </c>
      <c r="AU138" s="135">
        <f t="shared" si="20"/>
        <v>48.910000000000004</v>
      </c>
      <c r="AV138" s="176">
        <f t="shared" si="16"/>
        <v>1.0416890048445742</v>
      </c>
      <c r="AW138" s="135">
        <v>0.13400000000000001</v>
      </c>
      <c r="AX138" s="135">
        <f t="shared" si="21"/>
        <v>48.910000000000004</v>
      </c>
      <c r="AY138" s="90">
        <f t="shared" si="17"/>
        <v>-0.2553655013288974</v>
      </c>
      <c r="AZ138" s="176">
        <f t="shared" si="18"/>
        <v>0.84664642631750775</v>
      </c>
    </row>
    <row r="139" spans="43:52" x14ac:dyDescent="0.35">
      <c r="AQ139" s="135">
        <v>0.13500000000000001</v>
      </c>
      <c r="AR139" s="135">
        <f t="shared" si="19"/>
        <v>49.275000000000006</v>
      </c>
      <c r="AS139" s="176">
        <f t="shared" si="15"/>
        <v>6.033919224244829E-2</v>
      </c>
      <c r="AT139" s="135">
        <v>0.13500000000000001</v>
      </c>
      <c r="AU139" s="135">
        <f t="shared" si="20"/>
        <v>49.275000000000006</v>
      </c>
      <c r="AV139" s="176">
        <f t="shared" si="16"/>
        <v>1.0416892778458071</v>
      </c>
      <c r="AW139" s="135">
        <v>0.13500000000000001</v>
      </c>
      <c r="AX139" s="135">
        <f t="shared" si="21"/>
        <v>49.275000000000006</v>
      </c>
      <c r="AY139" s="90">
        <f t="shared" si="17"/>
        <v>-0.25503936407310779</v>
      </c>
      <c r="AZ139" s="176">
        <f t="shared" si="18"/>
        <v>0.84698910601514765</v>
      </c>
    </row>
    <row r="140" spans="43:52" x14ac:dyDescent="0.35">
      <c r="AQ140" s="135">
        <v>0.13600000000000001</v>
      </c>
      <c r="AR140" s="135">
        <f t="shared" si="19"/>
        <v>49.64</v>
      </c>
      <c r="AS140" s="176">
        <f t="shared" si="15"/>
        <v>6.0354877672784989E-2</v>
      </c>
      <c r="AT140" s="135">
        <v>0.13600000000000001</v>
      </c>
      <c r="AU140" s="135">
        <f t="shared" si="20"/>
        <v>49.64</v>
      </c>
      <c r="AV140" s="176">
        <f t="shared" si="16"/>
        <v>1.0416895410473468</v>
      </c>
      <c r="AW140" s="135">
        <v>0.13600000000000001</v>
      </c>
      <c r="AX140" s="135">
        <f t="shared" si="21"/>
        <v>49.64</v>
      </c>
      <c r="AY140" s="90">
        <f t="shared" si="17"/>
        <v>-0.25471264032039315</v>
      </c>
      <c r="AZ140" s="176">
        <f t="shared" si="18"/>
        <v>0.8473317783997385</v>
      </c>
    </row>
    <row r="141" spans="43:52" x14ac:dyDescent="0.35">
      <c r="AQ141" s="135">
        <v>0.13700000000000001</v>
      </c>
      <c r="AR141" s="135">
        <f t="shared" si="19"/>
        <v>50.005000000000003</v>
      </c>
      <c r="AS141" s="176">
        <f t="shared" si="15"/>
        <v>6.0370000056561693E-2</v>
      </c>
      <c r="AT141" s="135">
        <v>0.13700000000000001</v>
      </c>
      <c r="AU141" s="135">
        <f t="shared" si="20"/>
        <v>50.005000000000003</v>
      </c>
      <c r="AV141" s="176">
        <f t="shared" si="16"/>
        <v>1.0416897948009645</v>
      </c>
      <c r="AW141" s="135">
        <v>0.13700000000000001</v>
      </c>
      <c r="AX141" s="135">
        <f t="shared" si="21"/>
        <v>50.005000000000003</v>
      </c>
      <c r="AY141" s="90">
        <f t="shared" si="17"/>
        <v>-0.25438539374675545</v>
      </c>
      <c r="AZ141" s="176">
        <f t="shared" si="18"/>
        <v>0.84767440111077064</v>
      </c>
    </row>
    <row r="142" spans="43:52" x14ac:dyDescent="0.35">
      <c r="AQ142" s="135">
        <v>0.13800000000000001</v>
      </c>
      <c r="AR142" s="135">
        <f t="shared" si="19"/>
        <v>50.370000000000005</v>
      </c>
      <c r="AS142" s="176">
        <f t="shared" si="15"/>
        <v>6.0384579604982155E-2</v>
      </c>
      <c r="AT142" s="135">
        <v>0.13800000000000001</v>
      </c>
      <c r="AU142" s="135">
        <f t="shared" si="20"/>
        <v>50.370000000000005</v>
      </c>
      <c r="AV142" s="176">
        <f t="shared" si="16"/>
        <v>1.0416900394458042</v>
      </c>
      <c r="AW142" s="135">
        <v>0.13800000000000001</v>
      </c>
      <c r="AX142" s="135">
        <f t="shared" si="21"/>
        <v>50.370000000000005</v>
      </c>
      <c r="AY142" s="90">
        <f t="shared" si="17"/>
        <v>-0.25405755940341462</v>
      </c>
      <c r="AZ142" s="176">
        <f t="shared" si="18"/>
        <v>0.84801705964737173</v>
      </c>
    </row>
    <row r="143" spans="43:52" x14ac:dyDescent="0.35">
      <c r="AQ143" s="135">
        <v>0.13900000000000001</v>
      </c>
      <c r="AR143" s="135">
        <f t="shared" si="19"/>
        <v>50.735000000000007</v>
      </c>
      <c r="AS143" s="176">
        <f t="shared" si="15"/>
        <v>6.039863580374575E-2</v>
      </c>
      <c r="AT143" s="135">
        <v>0.13900000000000001</v>
      </c>
      <c r="AU143" s="135">
        <f t="shared" si="20"/>
        <v>50.735000000000007</v>
      </c>
      <c r="AV143" s="176">
        <f t="shared" si="16"/>
        <v>1.0416902753088362</v>
      </c>
      <c r="AW143" s="135">
        <v>0.13900000000000001</v>
      </c>
      <c r="AX143" s="135">
        <f t="shared" si="21"/>
        <v>50.735000000000007</v>
      </c>
      <c r="AY143" s="90">
        <f t="shared" si="17"/>
        <v>-0.25372919948205802</v>
      </c>
      <c r="AZ143" s="176">
        <f t="shared" si="18"/>
        <v>0.84835971163052393</v>
      </c>
    </row>
    <row r="144" spans="43:52" x14ac:dyDescent="0.35">
      <c r="AQ144" s="135">
        <v>0.14000000000000001</v>
      </c>
      <c r="AR144" s="135">
        <f t="shared" si="19"/>
        <v>51.1</v>
      </c>
      <c r="AS144" s="176">
        <f t="shared" si="15"/>
        <v>6.0412187439090249E-2</v>
      </c>
      <c r="AT144" s="135">
        <v>0.14000000000000001</v>
      </c>
      <c r="AU144" s="135">
        <f t="shared" si="20"/>
        <v>51.1</v>
      </c>
      <c r="AV144" s="176">
        <f t="shared" si="16"/>
        <v>1.0416905027052932</v>
      </c>
      <c r="AW144" s="135">
        <v>0.14000000000000001</v>
      </c>
      <c r="AX144" s="135">
        <f t="shared" si="21"/>
        <v>51.1</v>
      </c>
      <c r="AY144" s="90">
        <f t="shared" si="17"/>
        <v>-0.25340033284891317</v>
      </c>
      <c r="AZ144" s="176">
        <f t="shared" si="18"/>
        <v>0.84870235729547017</v>
      </c>
    </row>
    <row r="145" spans="43:52" x14ac:dyDescent="0.35">
      <c r="AQ145" s="135">
        <v>0.14099999999999999</v>
      </c>
      <c r="AR145" s="135">
        <f t="shared" si="19"/>
        <v>51.464999999999996</v>
      </c>
      <c r="AS145" s="176">
        <f t="shared" si="15"/>
        <v>6.0425252622899835E-2</v>
      </c>
      <c r="AT145" s="135">
        <v>0.14099999999999999</v>
      </c>
      <c r="AU145" s="135">
        <f t="shared" si="20"/>
        <v>51.464999999999996</v>
      </c>
      <c r="AV145" s="176">
        <f t="shared" si="16"/>
        <v>1.041690721939093</v>
      </c>
      <c r="AW145" s="135">
        <v>0.14099999999999999</v>
      </c>
      <c r="AX145" s="135">
        <f t="shared" si="21"/>
        <v>51.464999999999996</v>
      </c>
      <c r="AY145" s="90">
        <f t="shared" si="17"/>
        <v>-0.25307097769298237</v>
      </c>
      <c r="AZ145" s="176">
        <f t="shared" si="18"/>
        <v>0.84904499686901047</v>
      </c>
    </row>
    <row r="146" spans="43:52" x14ac:dyDescent="0.35">
      <c r="AQ146" s="135">
        <v>0.14199999999999999</v>
      </c>
      <c r="AR146" s="135">
        <f t="shared" si="19"/>
        <v>51.83</v>
      </c>
      <c r="AS146" s="176">
        <f t="shared" si="15"/>
        <v>6.0437848816911763E-2</v>
      </c>
      <c r="AT146" s="135">
        <v>0.14199999999999999</v>
      </c>
      <c r="AU146" s="135">
        <f t="shared" si="20"/>
        <v>51.83</v>
      </c>
      <c r="AV146" s="176">
        <f t="shared" si="16"/>
        <v>1.0416909333032436</v>
      </c>
      <c r="AW146" s="135">
        <v>0.14199999999999999</v>
      </c>
      <c r="AX146" s="135">
        <f t="shared" si="21"/>
        <v>51.83</v>
      </c>
      <c r="AY146" s="90">
        <f t="shared" si="17"/>
        <v>-0.25274115155035282</v>
      </c>
      <c r="AZ146" s="176">
        <f t="shared" si="18"/>
        <v>0.84938763056980249</v>
      </c>
    </row>
    <row r="147" spans="43:52" x14ac:dyDescent="0.35">
      <c r="AQ147" s="135">
        <v>0.14299999999999999</v>
      </c>
      <c r="AR147" s="135">
        <f t="shared" si="19"/>
        <v>52.194999999999993</v>
      </c>
      <c r="AS147" s="176">
        <f t="shared" si="15"/>
        <v>6.0449992856054145E-2</v>
      </c>
      <c r="AT147" s="135">
        <v>0.14299999999999999</v>
      </c>
      <c r="AU147" s="135">
        <f t="shared" si="20"/>
        <v>52.194999999999993</v>
      </c>
      <c r="AV147" s="176">
        <f t="shared" si="16"/>
        <v>1.0416911370802346</v>
      </c>
      <c r="AW147" s="135">
        <v>0.14299999999999999</v>
      </c>
      <c r="AX147" s="135">
        <f t="shared" si="21"/>
        <v>52.194999999999993</v>
      </c>
      <c r="AY147" s="90">
        <f t="shared" si="17"/>
        <v>-0.2524108713276339</v>
      </c>
      <c r="AZ147" s="176">
        <f t="shared" si="18"/>
        <v>0.84973025860865503</v>
      </c>
    </row>
    <row r="148" spans="43:52" x14ac:dyDescent="0.35">
      <c r="AQ148" s="135">
        <v>0.14399999999999999</v>
      </c>
      <c r="AR148" s="135">
        <f t="shared" si="19"/>
        <v>52.559999999999995</v>
      </c>
      <c r="AS148" s="176">
        <f t="shared" si="15"/>
        <v>6.0461700970946004E-2</v>
      </c>
      <c r="AT148" s="135">
        <v>0.14399999999999999</v>
      </c>
      <c r="AU148" s="135">
        <f t="shared" si="20"/>
        <v>52.559999999999995</v>
      </c>
      <c r="AV148" s="176">
        <f t="shared" si="16"/>
        <v>1.0416913335424165</v>
      </c>
      <c r="AW148" s="135">
        <v>0.14399999999999999</v>
      </c>
      <c r="AX148" s="135">
        <f t="shared" si="21"/>
        <v>52.559999999999995</v>
      </c>
      <c r="AY148" s="90">
        <f t="shared" si="17"/>
        <v>-0.25208015332455252</v>
      </c>
      <c r="AZ148" s="176">
        <f t="shared" si="18"/>
        <v>0.85007288118881008</v>
      </c>
    </row>
    <row r="149" spans="43:52" x14ac:dyDescent="0.35">
      <c r="AQ149" s="135">
        <v>0.14499999999999999</v>
      </c>
      <c r="AR149" s="135">
        <f t="shared" si="19"/>
        <v>52.924999999999997</v>
      </c>
      <c r="AS149" s="176">
        <f t="shared" si="15"/>
        <v>6.0472988809589616E-2</v>
      </c>
      <c r="AT149" s="135">
        <v>0.14499999999999999</v>
      </c>
      <c r="AU149" s="135">
        <f t="shared" si="20"/>
        <v>52.924999999999997</v>
      </c>
      <c r="AV149" s="176">
        <f t="shared" si="16"/>
        <v>1.0416915229523622</v>
      </c>
      <c r="AW149" s="135">
        <v>0.14499999999999999</v>
      </c>
      <c r="AX149" s="135">
        <f t="shared" si="21"/>
        <v>52.924999999999997</v>
      </c>
      <c r="AY149" s="90">
        <f t="shared" si="17"/>
        <v>-0.25174905587875879</v>
      </c>
      <c r="AZ149" s="176">
        <f t="shared" si="18"/>
        <v>0.85041545588319312</v>
      </c>
    </row>
    <row r="150" spans="43:52" x14ac:dyDescent="0.35">
      <c r="AQ150" s="135">
        <v>0.14599999999999999</v>
      </c>
      <c r="AR150" s="135">
        <f t="shared" si="19"/>
        <v>53.29</v>
      </c>
      <c r="AS150" s="176">
        <f t="shared" si="15"/>
        <v>6.0483871458284232E-2</v>
      </c>
      <c r="AT150" s="135">
        <v>0.14599999999999999</v>
      </c>
      <c r="AU150" s="135">
        <f t="shared" si="20"/>
        <v>53.29</v>
      </c>
      <c r="AV150" s="176">
        <f t="shared" si="16"/>
        <v>1.0416917055632202</v>
      </c>
      <c r="AW150" s="135">
        <v>0.14599999999999999</v>
      </c>
      <c r="AX150" s="135">
        <f t="shared" si="21"/>
        <v>53.29</v>
      </c>
      <c r="AY150" s="90">
        <f t="shared" si="17"/>
        <v>-0.25141750889474662</v>
      </c>
      <c r="AZ150" s="176">
        <f t="shared" si="18"/>
        <v>0.85075806812675792</v>
      </c>
    </row>
    <row r="151" spans="43:52" x14ac:dyDescent="0.35">
      <c r="AQ151" s="135">
        <v>0.14699999999999999</v>
      </c>
      <c r="AR151" s="135">
        <f t="shared" si="19"/>
        <v>53.654999999999994</v>
      </c>
      <c r="AS151" s="176">
        <f t="shared" si="15"/>
        <v>6.0494363461789026E-2</v>
      </c>
      <c r="AT151" s="135">
        <v>0.14699999999999999</v>
      </c>
      <c r="AU151" s="135">
        <f t="shared" si="20"/>
        <v>53.654999999999994</v>
      </c>
      <c r="AV151" s="176">
        <f t="shared" si="16"/>
        <v>1.0416918816190515</v>
      </c>
      <c r="AW151" s="135">
        <v>0.14699999999999999</v>
      </c>
      <c r="AX151" s="135">
        <f t="shared" si="21"/>
        <v>53.654999999999994</v>
      </c>
      <c r="AY151" s="90">
        <f t="shared" si="17"/>
        <v>-0.25108556960222567</v>
      </c>
      <c r="AZ151" s="176">
        <f t="shared" si="18"/>
        <v>0.85110067547861479</v>
      </c>
    </row>
    <row r="152" spans="43:52" x14ac:dyDescent="0.35">
      <c r="AQ152" s="135">
        <v>0.14799999999999999</v>
      </c>
      <c r="AR152" s="135">
        <f t="shared" si="19"/>
        <v>54.019999999999996</v>
      </c>
      <c r="AS152" s="176">
        <f t="shared" si="15"/>
        <v>6.0504478842762333E-2</v>
      </c>
      <c r="AT152" s="135">
        <v>0.14799999999999999</v>
      </c>
      <c r="AU152" s="135">
        <f t="shared" si="20"/>
        <v>54.019999999999996</v>
      </c>
      <c r="AV152" s="176">
        <f t="shared" si="16"/>
        <v>1.0416920513551562</v>
      </c>
      <c r="AW152" s="135">
        <v>0.14799999999999999</v>
      </c>
      <c r="AX152" s="135">
        <f t="shared" si="21"/>
        <v>54.019999999999996</v>
      </c>
      <c r="AY152" s="90">
        <f t="shared" si="17"/>
        <v>-0.25075325208356081</v>
      </c>
      <c r="AZ152" s="176">
        <f t="shared" si="18"/>
        <v>0.85144327811435783</v>
      </c>
    </row>
    <row r="153" spans="43:52" x14ac:dyDescent="0.35">
      <c r="AQ153" s="135">
        <v>0.14899999999999999</v>
      </c>
      <c r="AR153" s="135">
        <f t="shared" si="19"/>
        <v>54.384999999999998</v>
      </c>
      <c r="AS153" s="176">
        <f t="shared" si="15"/>
        <v>6.0514231120503033E-2</v>
      </c>
      <c r="AT153" s="135">
        <v>0.14899999999999999</v>
      </c>
      <c r="AU153" s="135">
        <f t="shared" si="20"/>
        <v>54.384999999999998</v>
      </c>
      <c r="AV153" s="176">
        <f t="shared" si="16"/>
        <v>1.0416922149983883</v>
      </c>
      <c r="AW153" s="135">
        <v>0.14899999999999999</v>
      </c>
      <c r="AX153" s="135">
        <f t="shared" si="21"/>
        <v>54.384999999999998</v>
      </c>
      <c r="AY153" s="90">
        <f t="shared" si="17"/>
        <v>-0.25042056991561468</v>
      </c>
      <c r="AZ153" s="176">
        <f t="shared" si="18"/>
        <v>0.85178587620327673</v>
      </c>
    </row>
    <row r="154" spans="43:52" x14ac:dyDescent="0.35">
      <c r="AQ154" s="135">
        <v>0.15</v>
      </c>
      <c r="AR154" s="135">
        <f t="shared" si="19"/>
        <v>54.75</v>
      </c>
      <c r="AS154" s="176">
        <f t="shared" si="15"/>
        <v>6.0523633329019208E-2</v>
      </c>
      <c r="AT154" s="135">
        <v>0.15</v>
      </c>
      <c r="AU154" s="135">
        <f t="shared" si="20"/>
        <v>54.75</v>
      </c>
      <c r="AV154" s="176">
        <f t="shared" si="16"/>
        <v>1.0416923727674583</v>
      </c>
      <c r="AW154" s="135">
        <v>0.15</v>
      </c>
      <c r="AX154" s="135">
        <f t="shared" si="21"/>
        <v>54.75</v>
      </c>
      <c r="AY154" s="90">
        <f t="shared" si="17"/>
        <v>-0.25008753618789242</v>
      </c>
      <c r="AZ154" s="176">
        <f t="shared" si="18"/>
        <v>0.85212846990858493</v>
      </c>
    </row>
    <row r="155" spans="43:52" x14ac:dyDescent="0.35">
      <c r="AQ155" s="135">
        <v>0.151</v>
      </c>
      <c r="AR155" s="135">
        <f t="shared" si="19"/>
        <v>55.114999999999995</v>
      </c>
      <c r="AS155" s="176">
        <f t="shared" si="15"/>
        <v>6.0532698034448273E-2</v>
      </c>
      <c r="AT155" s="135">
        <v>0.151</v>
      </c>
      <c r="AU155" s="135">
        <f t="shared" si="20"/>
        <v>55.114999999999995</v>
      </c>
      <c r="AV155" s="176">
        <f t="shared" si="16"/>
        <v>1.0416925248732261</v>
      </c>
      <c r="AW155" s="135">
        <v>0.151</v>
      </c>
      <c r="AX155" s="135">
        <f t="shared" si="21"/>
        <v>55.114999999999995</v>
      </c>
      <c r="AY155" s="90">
        <f t="shared" si="17"/>
        <v>-0.24975416352003685</v>
      </c>
      <c r="AZ155" s="176">
        <f t="shared" si="18"/>
        <v>0.85247105938763745</v>
      </c>
    </row>
    <row r="156" spans="43:52" x14ac:dyDescent="0.35">
      <c r="AQ156" s="135">
        <v>0.152</v>
      </c>
      <c r="AR156" s="135">
        <f t="shared" si="19"/>
        <v>55.48</v>
      </c>
      <c r="AS156" s="176">
        <f t="shared" si="15"/>
        <v>6.0541437351851649E-2</v>
      </c>
      <c r="AT156" s="135">
        <v>0.152</v>
      </c>
      <c r="AU156" s="135">
        <f t="shared" si="20"/>
        <v>55.48</v>
      </c>
      <c r="AV156" s="176">
        <f t="shared" si="16"/>
        <v>1.0416926715189825</v>
      </c>
      <c r="AW156" s="135">
        <v>0.152</v>
      </c>
      <c r="AX156" s="135">
        <f t="shared" si="21"/>
        <v>55.48</v>
      </c>
      <c r="AY156" s="90">
        <f t="shared" si="17"/>
        <v>-0.24942046407869348</v>
      </c>
      <c r="AZ156" s="176">
        <f t="shared" si="18"/>
        <v>0.85281364479214061</v>
      </c>
    </row>
    <row r="157" spans="43:52" x14ac:dyDescent="0.35">
      <c r="AQ157" s="135">
        <v>0.153</v>
      </c>
      <c r="AR157" s="135">
        <f t="shared" si="19"/>
        <v>55.844999999999999</v>
      </c>
      <c r="AS157" s="176">
        <f t="shared" si="15"/>
        <v>6.0549862961406707E-2</v>
      </c>
      <c r="AT157" s="135">
        <v>0.153</v>
      </c>
      <c r="AU157" s="135">
        <f t="shared" si="20"/>
        <v>55.844999999999999</v>
      </c>
      <c r="AV157" s="176">
        <f t="shared" si="16"/>
        <v>1.0416928129007208</v>
      </c>
      <c r="AW157" s="135">
        <v>0.153</v>
      </c>
      <c r="AX157" s="135">
        <f t="shared" si="21"/>
        <v>55.844999999999999</v>
      </c>
      <c r="AY157" s="90">
        <f t="shared" si="17"/>
        <v>-0.24908649221679316</v>
      </c>
      <c r="AZ157" s="176">
        <f t="shared" si="18"/>
        <v>0.85315618364533441</v>
      </c>
    </row>
    <row r="158" spans="43:52" x14ac:dyDescent="0.35">
      <c r="AQ158" s="135">
        <v>0.154</v>
      </c>
      <c r="AR158" s="135">
        <f t="shared" si="19"/>
        <v>56.21</v>
      </c>
      <c r="AS158" s="176">
        <f t="shared" si="15"/>
        <v>6.0557986124017429E-2</v>
      </c>
      <c r="AT158" s="135">
        <v>0.154</v>
      </c>
      <c r="AU158" s="135">
        <f t="shared" si="20"/>
        <v>56.21</v>
      </c>
      <c r="AV158" s="176">
        <f t="shared" si="16"/>
        <v>1.0416929492073992</v>
      </c>
      <c r="AW158" s="135">
        <v>0.154</v>
      </c>
      <c r="AX158" s="135">
        <f t="shared" si="21"/>
        <v>56.21</v>
      </c>
      <c r="AY158" s="90">
        <f t="shared" si="17"/>
        <v>-0.24875217399714641</v>
      </c>
      <c r="AZ158" s="176">
        <f t="shared" si="18"/>
        <v>0.85349876133427027</v>
      </c>
    </row>
    <row r="159" spans="43:52" x14ac:dyDescent="0.35">
      <c r="AQ159" s="135">
        <v>0.155</v>
      </c>
      <c r="AR159" s="135">
        <f t="shared" si="19"/>
        <v>56.575000000000003</v>
      </c>
      <c r="AS159" s="176">
        <f t="shared" si="15"/>
        <v>6.0565817696364696E-2</v>
      </c>
      <c r="AT159" s="135">
        <v>0.155</v>
      </c>
      <c r="AU159" s="135">
        <f t="shared" si="20"/>
        <v>56.575000000000003</v>
      </c>
      <c r="AV159" s="176">
        <f t="shared" si="16"/>
        <v>1.0416930806211924</v>
      </c>
      <c r="AW159" s="135">
        <v>0.155</v>
      </c>
      <c r="AX159" s="135">
        <f t="shared" si="21"/>
        <v>56.575000000000003</v>
      </c>
      <c r="AY159" s="90">
        <f t="shared" si="17"/>
        <v>-0.24841756294568129</v>
      </c>
      <c r="AZ159" s="176">
        <f t="shared" si="18"/>
        <v>0.85384133537187568</v>
      </c>
    </row>
    <row r="160" spans="43:52" x14ac:dyDescent="0.35">
      <c r="AQ160" s="135">
        <v>0.156</v>
      </c>
      <c r="AR160" s="135">
        <f t="shared" si="19"/>
        <v>56.94</v>
      </c>
      <c r="AS160" s="176">
        <f t="shared" si="15"/>
        <v>6.0573368145416341E-2</v>
      </c>
      <c r="AT160" s="135">
        <v>0.156</v>
      </c>
      <c r="AU160" s="135">
        <f t="shared" si="20"/>
        <v>56.94</v>
      </c>
      <c r="AV160" s="176">
        <f t="shared" si="16"/>
        <v>1.0416932073177363</v>
      </c>
      <c r="AW160" s="135">
        <v>0.156</v>
      </c>
      <c r="AX160" s="135">
        <f t="shared" si="21"/>
        <v>56.94</v>
      </c>
      <c r="AY160" s="90">
        <f t="shared" si="17"/>
        <v>-0.24808266957393238</v>
      </c>
      <c r="AZ160" s="176">
        <f t="shared" si="18"/>
        <v>0.85418390588922022</v>
      </c>
    </row>
    <row r="161" spans="43:52" x14ac:dyDescent="0.35">
      <c r="AQ161" s="135">
        <v>0.157</v>
      </c>
      <c r="AR161" s="135">
        <f t="shared" si="19"/>
        <v>57.305</v>
      </c>
      <c r="AS161" s="176">
        <f t="shared" si="15"/>
        <v>6.0580647562416344E-2</v>
      </c>
      <c r="AT161" s="135">
        <v>0.157</v>
      </c>
      <c r="AU161" s="135">
        <f t="shared" si="20"/>
        <v>57.305</v>
      </c>
      <c r="AV161" s="176">
        <f t="shared" si="16"/>
        <v>1.0416933294663624</v>
      </c>
      <c r="AW161" s="135">
        <v>0.157</v>
      </c>
      <c r="AX161" s="135">
        <f t="shared" si="21"/>
        <v>57.305</v>
      </c>
      <c r="AY161" s="90">
        <f t="shared" si="17"/>
        <v>-0.24774750401611118</v>
      </c>
      <c r="AZ161" s="176">
        <f t="shared" si="18"/>
        <v>0.8545264730126676</v>
      </c>
    </row>
    <row r="162" spans="43:52" x14ac:dyDescent="0.35">
      <c r="AQ162" s="135">
        <v>0.158</v>
      </c>
      <c r="AR162" s="135">
        <f t="shared" si="19"/>
        <v>57.67</v>
      </c>
      <c r="AS162" s="176">
        <f t="shared" si="15"/>
        <v>6.0587665676371881E-2</v>
      </c>
      <c r="AT162" s="135">
        <v>0.158</v>
      </c>
      <c r="AU162" s="135">
        <f t="shared" si="20"/>
        <v>57.67</v>
      </c>
      <c r="AV162" s="176">
        <f t="shared" si="16"/>
        <v>1.0416934472303228</v>
      </c>
      <c r="AW162" s="135">
        <v>0.158</v>
      </c>
      <c r="AX162" s="135">
        <f t="shared" si="21"/>
        <v>57.67</v>
      </c>
      <c r="AY162" s="90">
        <f t="shared" si="17"/>
        <v>-0.24741207604264978</v>
      </c>
      <c r="AZ162" s="176">
        <f t="shared" si="18"/>
        <v>0.85486903686404492</v>
      </c>
    </row>
    <row r="163" spans="43:52" x14ac:dyDescent="0.35">
      <c r="AQ163" s="135">
        <v>0.159</v>
      </c>
      <c r="AR163" s="135">
        <f t="shared" si="19"/>
        <v>58.035000000000004</v>
      </c>
      <c r="AS163" s="176">
        <f t="shared" si="15"/>
        <v>6.0594431867056237E-2</v>
      </c>
      <c r="AT163" s="135">
        <v>0.159</v>
      </c>
      <c r="AU163" s="135">
        <f t="shared" si="20"/>
        <v>58.035000000000004</v>
      </c>
      <c r="AV163" s="176">
        <f t="shared" si="16"/>
        <v>1.0416935607670106</v>
      </c>
      <c r="AW163" s="135">
        <v>0.159</v>
      </c>
      <c r="AX163" s="135">
        <f t="shared" si="21"/>
        <v>58.035000000000004</v>
      </c>
      <c r="AY163" s="90">
        <f t="shared" si="17"/>
        <v>-0.24707639507325926</v>
      </c>
      <c r="AZ163" s="176">
        <f t="shared" si="18"/>
        <v>0.85521159756080745</v>
      </c>
    </row>
    <row r="164" spans="43:52" x14ac:dyDescent="0.35">
      <c r="AQ164" s="135">
        <v>0.16</v>
      </c>
      <c r="AR164" s="135">
        <f t="shared" si="19"/>
        <v>58.4</v>
      </c>
      <c r="AS164" s="176">
        <f t="shared" si="15"/>
        <v>6.0600955177544928E-2</v>
      </c>
      <c r="AT164" s="135">
        <v>0.16</v>
      </c>
      <c r="AU164" s="135">
        <f t="shared" si="20"/>
        <v>58.4</v>
      </c>
      <c r="AV164" s="176">
        <f t="shared" si="16"/>
        <v>1.0416936702281683</v>
      </c>
      <c r="AW164" s="135">
        <v>0.16</v>
      </c>
      <c r="AX164" s="135">
        <f t="shared" si="21"/>
        <v>58.4</v>
      </c>
      <c r="AY164" s="90">
        <f t="shared" si="17"/>
        <v>-0.24674047018951972</v>
      </c>
      <c r="AZ164" s="176">
        <f t="shared" si="18"/>
        <v>0.85555415521619338</v>
      </c>
    </row>
    <row r="165" spans="43:52" x14ac:dyDescent="0.35">
      <c r="AQ165" s="135">
        <v>0.161</v>
      </c>
      <c r="AR165" s="135">
        <f t="shared" si="19"/>
        <v>58.765000000000001</v>
      </c>
      <c r="AS165" s="176">
        <f t="shared" si="15"/>
        <v>6.0607244326301893E-2</v>
      </c>
      <c r="AT165" s="135">
        <v>0.161</v>
      </c>
      <c r="AU165" s="135">
        <f t="shared" si="20"/>
        <v>58.765000000000001</v>
      </c>
      <c r="AV165" s="176">
        <f t="shared" si="16"/>
        <v>1.0416937757600917</v>
      </c>
      <c r="AW165" s="135">
        <v>0.161</v>
      </c>
      <c r="AX165" s="135">
        <f t="shared" si="21"/>
        <v>58.765000000000001</v>
      </c>
      <c r="AY165" s="90">
        <f t="shared" si="17"/>
        <v>-0.24640435277003753</v>
      </c>
      <c r="AZ165" s="176">
        <f t="shared" si="18"/>
        <v>0.85589666731635616</v>
      </c>
    </row>
    <row r="166" spans="43:52" x14ac:dyDescent="0.35">
      <c r="AQ166" s="135">
        <v>0.16200000000000001</v>
      </c>
      <c r="AR166" s="135">
        <f t="shared" si="19"/>
        <v>59.13</v>
      </c>
      <c r="AS166" s="176">
        <f t="shared" si="15"/>
        <v>6.0613307718831784E-2</v>
      </c>
      <c r="AT166" s="135">
        <v>0.16200000000000001</v>
      </c>
      <c r="AU166" s="135">
        <f t="shared" si="20"/>
        <v>59.13</v>
      </c>
      <c r="AV166" s="176">
        <f t="shared" si="16"/>
        <v>1.0416938775038256</v>
      </c>
      <c r="AW166" s="135">
        <v>0.16200000000000001</v>
      </c>
      <c r="AX166" s="135">
        <f t="shared" si="21"/>
        <v>59.13</v>
      </c>
      <c r="AY166" s="90">
        <f t="shared" si="17"/>
        <v>-0.24606796601006614</v>
      </c>
      <c r="AZ166" s="176">
        <f t="shared" si="18"/>
        <v>0.85623921921259116</v>
      </c>
    </row>
    <row r="167" spans="43:52" x14ac:dyDescent="0.35">
      <c r="AQ167" s="135">
        <v>0.16300000000000001</v>
      </c>
      <c r="AR167" s="135">
        <f t="shared" si="19"/>
        <v>59.495000000000005</v>
      </c>
      <c r="AS167" s="176">
        <f t="shared" si="15"/>
        <v>6.0619153458913978E-2</v>
      </c>
      <c r="AT167" s="135">
        <v>0.16300000000000001</v>
      </c>
      <c r="AU167" s="135">
        <f t="shared" si="20"/>
        <v>59.495000000000005</v>
      </c>
      <c r="AV167" s="176">
        <f t="shared" si="16"/>
        <v>1.0416939755953512</v>
      </c>
      <c r="AW167" s="135">
        <v>0.16300000000000001</v>
      </c>
      <c r="AX167" s="135">
        <f t="shared" si="21"/>
        <v>59.495000000000005</v>
      </c>
      <c r="AY167" s="90">
        <f t="shared" si="17"/>
        <v>-0.24573136067091031</v>
      </c>
      <c r="AZ167" s="176">
        <f t="shared" si="18"/>
        <v>0.85658176838335487</v>
      </c>
    </row>
    <row r="168" spans="43:52" x14ac:dyDescent="0.35">
      <c r="AQ168" s="135">
        <v>0.16400000000000001</v>
      </c>
      <c r="AR168" s="135">
        <f t="shared" si="19"/>
        <v>59.86</v>
      </c>
      <c r="AS168" s="176">
        <f t="shared" si="15"/>
        <v>6.0624789359433377E-2</v>
      </c>
      <c r="AT168" s="135">
        <v>0.16400000000000001</v>
      </c>
      <c r="AU168" s="135">
        <f t="shared" si="20"/>
        <v>59.86</v>
      </c>
      <c r="AV168" s="176">
        <f t="shared" si="16"/>
        <v>1.0416940701657686</v>
      </c>
      <c r="AW168" s="135">
        <v>0.16400000000000001</v>
      </c>
      <c r="AX168" s="135">
        <f t="shared" si="21"/>
        <v>59.86</v>
      </c>
      <c r="AY168" s="90">
        <f t="shared" si="17"/>
        <v>-0.24539454459872123</v>
      </c>
      <c r="AZ168" s="176">
        <f t="shared" si="18"/>
        <v>0.8569243149264808</v>
      </c>
    </row>
    <row r="169" spans="43:52" x14ac:dyDescent="0.35">
      <c r="AQ169" s="135">
        <v>0.16500000000000001</v>
      </c>
      <c r="AR169" s="135">
        <f t="shared" si="19"/>
        <v>60.225000000000001</v>
      </c>
      <c r="AS169" s="176">
        <f t="shared" si="15"/>
        <v>6.0630222952822423E-2</v>
      </c>
      <c r="AT169" s="135">
        <v>0.16500000000000001</v>
      </c>
      <c r="AU169" s="135">
        <f t="shared" si="20"/>
        <v>60.225000000000001</v>
      </c>
      <c r="AV169" s="176">
        <f t="shared" si="16"/>
        <v>1.0416941613414721</v>
      </c>
      <c r="AW169" s="135">
        <v>0.16500000000000001</v>
      </c>
      <c r="AX169" s="135">
        <f t="shared" si="21"/>
        <v>60.225000000000001</v>
      </c>
      <c r="AY169" s="90">
        <f t="shared" si="17"/>
        <v>-0.24505752535800351</v>
      </c>
      <c r="AZ169" s="176">
        <f t="shared" si="18"/>
        <v>0.85726685893629095</v>
      </c>
    </row>
    <row r="170" spans="43:52" x14ac:dyDescent="0.35">
      <c r="AQ170" s="135">
        <v>0.16600000000000001</v>
      </c>
      <c r="AR170" s="135">
        <f t="shared" si="19"/>
        <v>60.59</v>
      </c>
      <c r="AS170" s="176">
        <f t="shared" si="15"/>
        <v>6.0635461501128196E-2</v>
      </c>
      <c r="AT170" s="135">
        <v>0.16600000000000001</v>
      </c>
      <c r="AU170" s="135">
        <f t="shared" si="20"/>
        <v>60.59</v>
      </c>
      <c r="AV170" s="176">
        <f t="shared" si="16"/>
        <v>1.0416942492443189</v>
      </c>
      <c r="AW170" s="135">
        <v>0.16600000000000001</v>
      </c>
      <c r="AX170" s="135">
        <f t="shared" si="21"/>
        <v>60.59</v>
      </c>
      <c r="AY170" s="90">
        <f t="shared" si="17"/>
        <v>-0.2447203102417253</v>
      </c>
      <c r="AZ170" s="176">
        <f t="shared" si="18"/>
        <v>0.85760940050372181</v>
      </c>
    </row>
    <row r="171" spans="43:52" x14ac:dyDescent="0.35">
      <c r="AQ171" s="135">
        <v>0.16700000000000001</v>
      </c>
      <c r="AR171" s="135">
        <f t="shared" si="19"/>
        <v>60.955000000000005</v>
      </c>
      <c r="AS171" s="176">
        <f t="shared" si="15"/>
        <v>6.0640512005718253E-2</v>
      </c>
      <c r="AT171" s="135">
        <v>0.16700000000000001</v>
      </c>
      <c r="AU171" s="135">
        <f t="shared" si="20"/>
        <v>60.955000000000005</v>
      </c>
      <c r="AV171" s="176">
        <f t="shared" si="16"/>
        <v>1.0416943339917919</v>
      </c>
      <c r="AW171" s="135">
        <v>0.16700000000000001</v>
      </c>
      <c r="AX171" s="135">
        <f t="shared" si="21"/>
        <v>60.955000000000005</v>
      </c>
      <c r="AY171" s="90">
        <f t="shared" si="17"/>
        <v>-0.2443829062810649</v>
      </c>
      <c r="AZ171" s="176">
        <f t="shared" si="18"/>
        <v>0.85795193971644523</v>
      </c>
    </row>
    <row r="172" spans="43:52" x14ac:dyDescent="0.35">
      <c r="AQ172" s="135">
        <v>0.16800000000000001</v>
      </c>
      <c r="AR172" s="135">
        <f t="shared" si="19"/>
        <v>61.32</v>
      </c>
      <c r="AS172" s="176">
        <f t="shared" si="15"/>
        <v>6.0645381216638025E-2</v>
      </c>
      <c r="AT172" s="135">
        <v>0.16800000000000001</v>
      </c>
      <c r="AU172" s="135">
        <f t="shared" si="20"/>
        <v>61.32</v>
      </c>
      <c r="AV172" s="176">
        <f t="shared" si="16"/>
        <v>1.0416944156971568</v>
      </c>
      <c r="AW172" s="135">
        <v>0.16800000000000001</v>
      </c>
      <c r="AX172" s="135">
        <f t="shared" si="21"/>
        <v>61.32</v>
      </c>
      <c r="AY172" s="90">
        <f t="shared" si="17"/>
        <v>-0.24404532025480882</v>
      </c>
      <c r="AZ172" s="176">
        <f t="shared" si="18"/>
        <v>0.85829447665898606</v>
      </c>
    </row>
    <row r="173" spans="43:52" x14ac:dyDescent="0.35">
      <c r="AQ173" s="135">
        <v>0.16900000000000001</v>
      </c>
      <c r="AR173" s="135">
        <f t="shared" si="19"/>
        <v>61.685000000000002</v>
      </c>
      <c r="AS173" s="176">
        <f t="shared" si="15"/>
        <v>6.0650075641632301E-2</v>
      </c>
      <c r="AT173" s="135">
        <v>0.16900000000000001</v>
      </c>
      <c r="AU173" s="135">
        <f t="shared" si="20"/>
        <v>61.685000000000002</v>
      </c>
      <c r="AV173" s="176">
        <f t="shared" si="16"/>
        <v>1.0416944944696138</v>
      </c>
      <c r="AW173" s="135">
        <v>0.16900000000000001</v>
      </c>
      <c r="AX173" s="135">
        <f t="shared" si="21"/>
        <v>61.685000000000002</v>
      </c>
      <c r="AY173" s="90">
        <f t="shared" si="17"/>
        <v>-0.24370760132143132</v>
      </c>
      <c r="AZ173" s="176">
        <f t="shared" si="18"/>
        <v>0.85863696878981488</v>
      </c>
    </row>
    <row r="174" spans="43:52" x14ac:dyDescent="0.35">
      <c r="AQ174" s="135">
        <v>0.17</v>
      </c>
      <c r="AR174" s="135">
        <f t="shared" si="19"/>
        <v>62.050000000000004</v>
      </c>
      <c r="AS174" s="176">
        <f t="shared" si="15"/>
        <v>6.0654601554842875E-2</v>
      </c>
      <c r="AT174" s="135">
        <v>0.17</v>
      </c>
      <c r="AU174" s="135">
        <f t="shared" si="20"/>
        <v>62.050000000000004</v>
      </c>
      <c r="AV174" s="176">
        <f t="shared" si="16"/>
        <v>1.0416945704144429</v>
      </c>
      <c r="AW174" s="135">
        <v>0.17</v>
      </c>
      <c r="AX174" s="135">
        <f t="shared" si="21"/>
        <v>62.050000000000004</v>
      </c>
      <c r="AY174" s="90">
        <f t="shared" si="17"/>
        <v>-0.24336967053574818</v>
      </c>
      <c r="AZ174" s="176">
        <f t="shared" si="18"/>
        <v>0.85897950143353752</v>
      </c>
    </row>
    <row r="175" spans="43:52" x14ac:dyDescent="0.35">
      <c r="AQ175" s="135">
        <v>0.17100000000000001</v>
      </c>
      <c r="AR175" s="135">
        <f t="shared" si="19"/>
        <v>62.415000000000006</v>
      </c>
      <c r="AS175" s="176">
        <f t="shared" si="15"/>
        <v>6.0658965005194E-2</v>
      </c>
      <c r="AT175" s="135">
        <v>0.17100000000000001</v>
      </c>
      <c r="AU175" s="135">
        <f t="shared" si="20"/>
        <v>62.415000000000006</v>
      </c>
      <c r="AV175" s="176">
        <f t="shared" si="16"/>
        <v>1.0416946436331449</v>
      </c>
      <c r="AW175" s="135">
        <v>0.17100000000000001</v>
      </c>
      <c r="AX175" s="135">
        <f t="shared" si="21"/>
        <v>62.415000000000006</v>
      </c>
      <c r="AY175" s="90">
        <f t="shared" si="17"/>
        <v>-0.24303157659545929</v>
      </c>
      <c r="AZ175" s="176">
        <f t="shared" si="18"/>
        <v>0.85932203204287971</v>
      </c>
    </row>
    <row r="176" spans="43:52" x14ac:dyDescent="0.35">
      <c r="AQ176" s="135">
        <v>0.17199999999999999</v>
      </c>
      <c r="AR176" s="135">
        <f t="shared" si="19"/>
        <v>62.779999999999994</v>
      </c>
      <c r="AS176" s="176">
        <f t="shared" si="15"/>
        <v>6.0663171824476857E-2</v>
      </c>
      <c r="AT176" s="135">
        <v>0.17199999999999999</v>
      </c>
      <c r="AU176" s="135">
        <f t="shared" si="20"/>
        <v>62.779999999999994</v>
      </c>
      <c r="AV176" s="176">
        <f t="shared" si="16"/>
        <v>1.0416947142235775</v>
      </c>
      <c r="AW176" s="135">
        <v>0.17199999999999999</v>
      </c>
      <c r="AX176" s="135">
        <f t="shared" si="21"/>
        <v>62.779999999999994</v>
      </c>
      <c r="AY176" s="90">
        <f t="shared" si="17"/>
        <v>-0.24269332535718707</v>
      </c>
      <c r="AZ176" s="176">
        <f t="shared" si="18"/>
        <v>0.85966456069086727</v>
      </c>
    </row>
    <row r="177" spans="43:52" x14ac:dyDescent="0.35">
      <c r="AQ177" s="135">
        <v>0.17299999999999999</v>
      </c>
      <c r="AR177" s="135">
        <f t="shared" si="19"/>
        <v>63.144999999999996</v>
      </c>
      <c r="AS177" s="176">
        <f t="shared" si="15"/>
        <v>6.0667227635143747E-2</v>
      </c>
      <c r="AT177" s="135">
        <v>0.17299999999999999</v>
      </c>
      <c r="AU177" s="135">
        <f t="shared" si="20"/>
        <v>63.144999999999996</v>
      </c>
      <c r="AV177" s="176">
        <f t="shared" si="16"/>
        <v>1.0416947822800853</v>
      </c>
      <c r="AW177" s="135">
        <v>0.17299999999999999</v>
      </c>
      <c r="AX177" s="135">
        <f t="shared" si="21"/>
        <v>63.144999999999996</v>
      </c>
      <c r="AY177" s="90">
        <f t="shared" si="17"/>
        <v>-0.24235492246732362</v>
      </c>
      <c r="AZ177" s="176">
        <f t="shared" si="18"/>
        <v>0.86000708744790533</v>
      </c>
    </row>
    <row r="178" spans="43:52" x14ac:dyDescent="0.35">
      <c r="AQ178" s="135">
        <v>0.17399999999999999</v>
      </c>
      <c r="AR178" s="135">
        <f t="shared" si="19"/>
        <v>63.51</v>
      </c>
      <c r="AS178" s="176">
        <f t="shared" si="15"/>
        <v>6.0671137857822632E-2</v>
      </c>
      <c r="AT178" s="135">
        <v>0.17399999999999999</v>
      </c>
      <c r="AU178" s="135">
        <f t="shared" si="20"/>
        <v>63.51</v>
      </c>
      <c r="AV178" s="176">
        <f t="shared" si="16"/>
        <v>1.0416948478936265</v>
      </c>
      <c r="AW178" s="135">
        <v>0.17399999999999999</v>
      </c>
      <c r="AX178" s="135">
        <f t="shared" si="21"/>
        <v>63.51</v>
      </c>
      <c r="AY178" s="90">
        <f t="shared" si="17"/>
        <v>-0.24201637336957721</v>
      </c>
      <c r="AZ178" s="176">
        <f t="shared" si="18"/>
        <v>0.86034961238187191</v>
      </c>
    </row>
    <row r="179" spans="43:52" x14ac:dyDescent="0.35">
      <c r="AQ179" s="135">
        <v>0.17499999999999999</v>
      </c>
      <c r="AR179" s="135">
        <f t="shared" si="19"/>
        <v>63.874999999999993</v>
      </c>
      <c r="AS179" s="176">
        <f t="shared" si="15"/>
        <v>6.0674907718561724E-2</v>
      </c>
      <c r="AT179" s="135">
        <v>0.17499999999999999</v>
      </c>
      <c r="AU179" s="135">
        <f t="shared" si="20"/>
        <v>63.874999999999993</v>
      </c>
      <c r="AV179" s="176">
        <f t="shared" si="16"/>
        <v>1.0416949111518941</v>
      </c>
      <c r="AW179" s="135">
        <v>0.17499999999999999</v>
      </c>
      <c r="AX179" s="135">
        <f t="shared" si="21"/>
        <v>63.874999999999993</v>
      </c>
      <c r="AY179" s="90">
        <f t="shared" si="17"/>
        <v>-0.2416776833122479</v>
      </c>
      <c r="AZ179" s="176">
        <f t="shared" si="18"/>
        <v>0.86069213555820789</v>
      </c>
    </row>
    <row r="180" spans="43:52" x14ac:dyDescent="0.35">
      <c r="AQ180" s="135">
        <v>0.17599999999999999</v>
      </c>
      <c r="AR180" s="135">
        <f t="shared" si="19"/>
        <v>64.239999999999995</v>
      </c>
      <c r="AS180" s="176">
        <f t="shared" si="15"/>
        <v>6.0678542255814302E-2</v>
      </c>
      <c r="AT180" s="135">
        <v>0.17599999999999999</v>
      </c>
      <c r="AU180" s="135">
        <f t="shared" si="20"/>
        <v>64.239999999999995</v>
      </c>
      <c r="AV180" s="176">
        <f t="shared" si="16"/>
        <v>1.0416949721394335</v>
      </c>
      <c r="AW180" s="135">
        <v>0.17599999999999999</v>
      </c>
      <c r="AX180" s="135">
        <f t="shared" si="21"/>
        <v>64.239999999999995</v>
      </c>
      <c r="AY180" s="90">
        <f t="shared" si="17"/>
        <v>-0.24133889997826255</v>
      </c>
      <c r="AZ180" s="176">
        <f t="shared" si="18"/>
        <v>0.86103461441698526</v>
      </c>
    </row>
    <row r="181" spans="43:52" x14ac:dyDescent="0.35">
      <c r="AQ181" s="135">
        <v>0.17699999999999999</v>
      </c>
      <c r="AR181" s="135">
        <f t="shared" si="19"/>
        <v>64.60499999999999</v>
      </c>
      <c r="AS181" s="176">
        <f t="shared" si="15"/>
        <v>6.0682046327172522E-2</v>
      </c>
      <c r="AT181" s="135">
        <v>0.17699999999999999</v>
      </c>
      <c r="AU181" s="135">
        <f t="shared" si="20"/>
        <v>64.60499999999999</v>
      </c>
      <c r="AV181" s="176">
        <f t="shared" si="16"/>
        <v>1.0416950309377551</v>
      </c>
      <c r="AW181" s="135">
        <v>0.17699999999999999</v>
      </c>
      <c r="AX181" s="135">
        <f t="shared" si="21"/>
        <v>64.60499999999999</v>
      </c>
      <c r="AY181" s="90">
        <f t="shared" si="17"/>
        <v>-0.24099994299985561</v>
      </c>
      <c r="AZ181" s="176">
        <f t="shared" si="18"/>
        <v>0.8613771342650719</v>
      </c>
    </row>
    <row r="182" spans="43:52" x14ac:dyDescent="0.35">
      <c r="AQ182" s="135">
        <v>0.17799999999999999</v>
      </c>
      <c r="AR182" s="135">
        <f t="shared" si="19"/>
        <v>64.97</v>
      </c>
      <c r="AS182" s="176">
        <f t="shared" si="15"/>
        <v>6.0685424615859698E-2</v>
      </c>
      <c r="AT182" s="135">
        <v>0.17799999999999999</v>
      </c>
      <c r="AU182" s="135">
        <f t="shared" si="20"/>
        <v>64.97</v>
      </c>
      <c r="AV182" s="176">
        <f t="shared" si="16"/>
        <v>1.0416950876254432</v>
      </c>
      <c r="AW182" s="135">
        <v>0.17799999999999999</v>
      </c>
      <c r="AX182" s="135">
        <f t="shared" si="21"/>
        <v>64.97</v>
      </c>
      <c r="AY182" s="90">
        <f t="shared" si="17"/>
        <v>-0.2406608597032113</v>
      </c>
      <c r="AZ182" s="176">
        <f t="shared" si="18"/>
        <v>0.86171965253809157</v>
      </c>
    </row>
    <row r="183" spans="43:52" x14ac:dyDescent="0.35">
      <c r="AQ183" s="135">
        <v>0.17899999999999999</v>
      </c>
      <c r="AR183" s="135">
        <f t="shared" si="19"/>
        <v>65.334999999999994</v>
      </c>
      <c r="AS183" s="176">
        <f t="shared" si="15"/>
        <v>6.0688681636989449E-2</v>
      </c>
      <c r="AT183" s="135">
        <v>0.17899999999999999</v>
      </c>
      <c r="AU183" s="135">
        <f t="shared" si="20"/>
        <v>65.334999999999994</v>
      </c>
      <c r="AV183" s="176">
        <f t="shared" si="16"/>
        <v>1.0416951422782617</v>
      </c>
      <c r="AW183" s="135">
        <v>0.17899999999999999</v>
      </c>
      <c r="AX183" s="135">
        <f t="shared" si="21"/>
        <v>65.334999999999994</v>
      </c>
      <c r="AY183" s="90">
        <f t="shared" si="17"/>
        <v>-0.24032165462266813</v>
      </c>
      <c r="AZ183" s="176">
        <f t="shared" si="18"/>
        <v>0.86206216929258295</v>
      </c>
    </row>
    <row r="184" spans="43:52" x14ac:dyDescent="0.35">
      <c r="AQ184" s="135">
        <v>0.18</v>
      </c>
      <c r="AR184" s="135">
        <f t="shared" si="19"/>
        <v>65.7</v>
      </c>
      <c r="AS184" s="176">
        <f t="shared" si="15"/>
        <v>6.0691821743600209E-2</v>
      </c>
      <c r="AT184" s="135">
        <v>0.18</v>
      </c>
      <c r="AU184" s="135">
        <f t="shared" si="20"/>
        <v>65.7</v>
      </c>
      <c r="AV184" s="176">
        <f t="shared" si="16"/>
        <v>1.0416951949692543</v>
      </c>
      <c r="AW184" s="135">
        <v>0.18</v>
      </c>
      <c r="AX184" s="135">
        <f t="shared" si="21"/>
        <v>65.7</v>
      </c>
      <c r="AY184" s="90">
        <f t="shared" si="17"/>
        <v>-0.23998233212979905</v>
      </c>
      <c r="AZ184" s="176">
        <f t="shared" si="18"/>
        <v>0.86240468458305541</v>
      </c>
    </row>
    <row r="185" spans="43:52" x14ac:dyDescent="0.35">
      <c r="AQ185" s="135">
        <v>0.18099999999999999</v>
      </c>
      <c r="AR185" s="135">
        <f t="shared" si="19"/>
        <v>66.064999999999998</v>
      </c>
      <c r="AS185" s="176">
        <f t="shared" si="15"/>
        <v>6.069484913247309E-2</v>
      </c>
      <c r="AT185" s="135">
        <v>0.18099999999999999</v>
      </c>
      <c r="AU185" s="135">
        <f t="shared" si="20"/>
        <v>66.064999999999998</v>
      </c>
      <c r="AV185" s="176">
        <f t="shared" si="16"/>
        <v>1.0416952457688431</v>
      </c>
      <c r="AW185" s="135">
        <v>0.18099999999999999</v>
      </c>
      <c r="AX185" s="135">
        <f t="shared" si="21"/>
        <v>66.064999999999998</v>
      </c>
      <c r="AY185" s="90">
        <f t="shared" si="17"/>
        <v>-0.23964289643925496</v>
      </c>
      <c r="AZ185" s="176">
        <f t="shared" si="18"/>
        <v>0.86274719846206116</v>
      </c>
    </row>
    <row r="186" spans="43:52" x14ac:dyDescent="0.35">
      <c r="AQ186" s="135">
        <v>0.182</v>
      </c>
      <c r="AR186" s="135">
        <f t="shared" si="19"/>
        <v>66.429999999999993</v>
      </c>
      <c r="AS186" s="176">
        <f t="shared" si="15"/>
        <v>6.0697767849740916E-2</v>
      </c>
      <c r="AT186" s="135">
        <v>0.182</v>
      </c>
      <c r="AU186" s="135">
        <f t="shared" si="20"/>
        <v>66.429999999999993</v>
      </c>
      <c r="AV186" s="176">
        <f t="shared" si="16"/>
        <v>1.0416952947449223</v>
      </c>
      <c r="AW186" s="135">
        <v>0.182</v>
      </c>
      <c r="AX186" s="135">
        <f t="shared" si="21"/>
        <v>66.429999999999993</v>
      </c>
      <c r="AY186" s="90">
        <f t="shared" si="17"/>
        <v>-0.23930335161439623</v>
      </c>
      <c r="AZ186" s="176">
        <f t="shared" si="18"/>
        <v>0.86308971098026699</v>
      </c>
    </row>
    <row r="187" spans="43:52" x14ac:dyDescent="0.35">
      <c r="AQ187" s="135">
        <v>0.183</v>
      </c>
      <c r="AR187" s="135">
        <f t="shared" si="19"/>
        <v>66.795000000000002</v>
      </c>
      <c r="AS187" s="176">
        <f t="shared" si="15"/>
        <v>6.0700581796295922E-2</v>
      </c>
      <c r="AT187" s="135">
        <v>0.183</v>
      </c>
      <c r="AU187" s="135">
        <f t="shared" si="20"/>
        <v>66.795000000000002</v>
      </c>
      <c r="AV187" s="176">
        <f t="shared" si="16"/>
        <v>1.0416953419629489</v>
      </c>
      <c r="AW187" s="135">
        <v>0.183</v>
      </c>
      <c r="AX187" s="135">
        <f t="shared" si="21"/>
        <v>66.795000000000002</v>
      </c>
      <c r="AY187" s="90">
        <f t="shared" si="17"/>
        <v>-0.23896370157272478</v>
      </c>
      <c r="AZ187" s="176">
        <f t="shared" si="18"/>
        <v>0.86343222218652005</v>
      </c>
    </row>
    <row r="188" spans="43:52" x14ac:dyDescent="0.35">
      <c r="AQ188" s="135">
        <v>0.184</v>
      </c>
      <c r="AR188" s="135">
        <f t="shared" si="19"/>
        <v>67.16</v>
      </c>
      <c r="AS188" s="176">
        <f t="shared" si="15"/>
        <v>6.0703294733003323E-2</v>
      </c>
      <c r="AT188" s="135">
        <v>0.184</v>
      </c>
      <c r="AU188" s="135">
        <f t="shared" si="20"/>
        <v>67.16</v>
      </c>
      <c r="AV188" s="176">
        <f t="shared" si="16"/>
        <v>1.0416953874860302</v>
      </c>
      <c r="AW188" s="135">
        <v>0.184</v>
      </c>
      <c r="AX188" s="135">
        <f t="shared" si="21"/>
        <v>67.16</v>
      </c>
      <c r="AY188" s="90">
        <f t="shared" si="17"/>
        <v>-0.23862399271413956</v>
      </c>
      <c r="AZ188" s="176">
        <f t="shared" si="18"/>
        <v>0.86377468950489389</v>
      </c>
    </row>
    <row r="189" spans="43:52" x14ac:dyDescent="0.35">
      <c r="AQ189" s="135">
        <v>0.185</v>
      </c>
      <c r="AR189" s="135">
        <f t="shared" si="19"/>
        <v>67.525000000000006</v>
      </c>
      <c r="AS189" s="176">
        <f t="shared" si="15"/>
        <v>6.0705910285727777E-2</v>
      </c>
      <c r="AT189" s="135">
        <v>0.185</v>
      </c>
      <c r="AU189" s="135">
        <f t="shared" si="20"/>
        <v>67.525000000000006</v>
      </c>
      <c r="AV189" s="176">
        <f t="shared" si="16"/>
        <v>1.041695431375008</v>
      </c>
      <c r="AW189" s="135">
        <v>0.185</v>
      </c>
      <c r="AX189" s="135">
        <f t="shared" si="21"/>
        <v>67.525000000000006</v>
      </c>
      <c r="AY189" s="90">
        <f t="shared" si="17"/>
        <v>-0.23828414343390295</v>
      </c>
      <c r="AZ189" s="176">
        <f t="shared" si="18"/>
        <v>0.86411719822683275</v>
      </c>
    </row>
    <row r="190" spans="43:52" x14ac:dyDescent="0.35">
      <c r="AQ190" s="135">
        <v>0.186</v>
      </c>
      <c r="AR190" s="135">
        <f t="shared" si="19"/>
        <v>67.89</v>
      </c>
      <c r="AS190" s="176">
        <f t="shared" si="15"/>
        <v>6.0708431950179324E-2</v>
      </c>
      <c r="AT190" s="135">
        <v>0.186</v>
      </c>
      <c r="AU190" s="135">
        <f t="shared" si="20"/>
        <v>67.89</v>
      </c>
      <c r="AV190" s="176">
        <f t="shared" si="16"/>
        <v>1.0416954736885404</v>
      </c>
      <c r="AW190" s="135">
        <v>0.186</v>
      </c>
      <c r="AX190" s="135">
        <f t="shared" si="21"/>
        <v>67.89</v>
      </c>
      <c r="AY190" s="90">
        <f t="shared" si="17"/>
        <v>-0.2379441998656297</v>
      </c>
      <c r="AZ190" s="176">
        <f t="shared" si="18"/>
        <v>0.86445970577309006</v>
      </c>
    </row>
    <row r="191" spans="43:52" x14ac:dyDescent="0.35">
      <c r="AQ191" s="135">
        <v>0.187</v>
      </c>
      <c r="AR191" s="135">
        <f t="shared" si="19"/>
        <v>68.254999999999995</v>
      </c>
      <c r="AS191" s="176">
        <f t="shared" si="15"/>
        <v>6.0710863096585493E-2</v>
      </c>
      <c r="AT191" s="135">
        <v>0.187</v>
      </c>
      <c r="AU191" s="135">
        <f t="shared" si="20"/>
        <v>68.254999999999995</v>
      </c>
      <c r="AV191" s="176">
        <f t="shared" si="16"/>
        <v>1.0416955144831799</v>
      </c>
      <c r="AW191" s="135">
        <v>0.187</v>
      </c>
      <c r="AX191" s="135">
        <f t="shared" si="21"/>
        <v>68.254999999999995</v>
      </c>
      <c r="AY191" s="90">
        <f t="shared" si="17"/>
        <v>-0.23760416539389712</v>
      </c>
      <c r="AZ191" s="176">
        <f t="shared" si="18"/>
        <v>0.86480221218586828</v>
      </c>
    </row>
    <row r="192" spans="43:52" x14ac:dyDescent="0.35">
      <c r="AQ192" s="135">
        <v>0.188</v>
      </c>
      <c r="AR192" s="135">
        <f t="shared" si="19"/>
        <v>68.62</v>
      </c>
      <c r="AS192" s="176">
        <f t="shared" si="15"/>
        <v>6.0713206974195619E-2</v>
      </c>
      <c r="AT192" s="135">
        <v>0.188</v>
      </c>
      <c r="AU192" s="135">
        <f t="shared" si="20"/>
        <v>68.62</v>
      </c>
      <c r="AV192" s="176">
        <f t="shared" si="16"/>
        <v>1.0416955538134491</v>
      </c>
      <c r="AW192" s="135">
        <v>0.188</v>
      </c>
      <c r="AX192" s="135">
        <f t="shared" si="21"/>
        <v>68.62</v>
      </c>
      <c r="AY192" s="90">
        <f t="shared" si="17"/>
        <v>-0.23726404328178993</v>
      </c>
      <c r="AZ192" s="176">
        <f t="shared" si="18"/>
        <v>0.86514471750585475</v>
      </c>
    </row>
    <row r="193" spans="43:52" x14ac:dyDescent="0.35">
      <c r="AQ193" s="135">
        <v>0.189</v>
      </c>
      <c r="AR193" s="135">
        <f t="shared" si="19"/>
        <v>68.984999999999999</v>
      </c>
      <c r="AS193" s="176">
        <f t="shared" si="15"/>
        <v>6.0715466715623508E-2</v>
      </c>
      <c r="AT193" s="135">
        <v>0.189</v>
      </c>
      <c r="AU193" s="135">
        <f t="shared" si="20"/>
        <v>68.984999999999999</v>
      </c>
      <c r="AV193" s="176">
        <f t="shared" si="16"/>
        <v>1.0416955917319128</v>
      </c>
      <c r="AW193" s="135">
        <v>0.189</v>
      </c>
      <c r="AX193" s="135">
        <f t="shared" si="21"/>
        <v>68.984999999999999</v>
      </c>
      <c r="AY193" s="90">
        <f t="shared" si="17"/>
        <v>-0.23692383667525987</v>
      </c>
      <c r="AZ193" s="176">
        <f t="shared" si="18"/>
        <v>0.86548722177227655</v>
      </c>
    </row>
    <row r="194" spans="43:52" x14ac:dyDescent="0.35">
      <c r="AQ194" s="135">
        <v>0.19</v>
      </c>
      <c r="AR194" s="135">
        <f t="shared" si="19"/>
        <v>69.349999999999994</v>
      </c>
      <c r="AS194" s="176">
        <f t="shared" si="15"/>
        <v>6.071764534103416E-2</v>
      </c>
      <c r="AT194" s="135">
        <v>0.19</v>
      </c>
      <c r="AU194" s="135">
        <f t="shared" si="20"/>
        <v>69.349999999999994</v>
      </c>
      <c r="AV194" s="176">
        <f t="shared" si="16"/>
        <v>1.0416956282892498</v>
      </c>
      <c r="AW194" s="135">
        <v>0.19</v>
      </c>
      <c r="AX194" s="135">
        <f t="shared" si="21"/>
        <v>69.349999999999994</v>
      </c>
      <c r="AY194" s="90">
        <f t="shared" si="17"/>
        <v>-0.23658354860733144</v>
      </c>
      <c r="AZ194" s="176">
        <f t="shared" si="18"/>
        <v>0.86582972502295241</v>
      </c>
    </row>
    <row r="195" spans="43:52" x14ac:dyDescent="0.35">
      <c r="AQ195" s="135">
        <v>0.191</v>
      </c>
      <c r="AR195" s="135">
        <f t="shared" si="19"/>
        <v>69.715000000000003</v>
      </c>
      <c r="AS195" s="176">
        <f t="shared" si="15"/>
        <v>6.0719745762180304E-2</v>
      </c>
      <c r="AT195" s="135">
        <v>0.191</v>
      </c>
      <c r="AU195" s="135">
        <f t="shared" si="20"/>
        <v>69.715000000000003</v>
      </c>
      <c r="AV195" s="176">
        <f t="shared" si="16"/>
        <v>1.0416956635343191</v>
      </c>
      <c r="AW195" s="135">
        <v>0.191</v>
      </c>
      <c r="AX195" s="135">
        <f t="shared" si="21"/>
        <v>69.715000000000003</v>
      </c>
      <c r="AY195" s="90">
        <f t="shared" si="17"/>
        <v>-0.23624318200215541</v>
      </c>
      <c r="AZ195" s="176">
        <f t="shared" si="18"/>
        <v>0.86617222729434384</v>
      </c>
    </row>
    <row r="196" spans="43:52" x14ac:dyDescent="0.35">
      <c r="AQ196" s="135">
        <v>0.192</v>
      </c>
      <c r="AR196" s="135">
        <f t="shared" si="19"/>
        <v>70.08</v>
      </c>
      <c r="AS196" s="176">
        <f t="shared" ref="AS196:AS259" si="22">$BP$36*$BR$20/$BR$13*(1-EXP(-$BR$13*AQ196))</f>
        <v>6.0721770786293941E-2</v>
      </c>
      <c r="AT196" s="135">
        <v>0.192</v>
      </c>
      <c r="AU196" s="135">
        <f t="shared" si="20"/>
        <v>70.08</v>
      </c>
      <c r="AV196" s="176">
        <f t="shared" ref="AV196:AV259" si="23">$BR$15*$BR$20/$BR$14*(1-EXP(-$BR$14*AT196))-$BR$16*(EXP(-$BR$13*AT196)-EXP(-$BR$14*AT196))</f>
        <v>1.0416956975142262</v>
      </c>
      <c r="AW196" s="135">
        <v>0.192</v>
      </c>
      <c r="AX196" s="135">
        <f t="shared" si="21"/>
        <v>70.08</v>
      </c>
      <c r="AY196" s="90">
        <f t="shared" ref="AY196:AY259" si="24">-EXP(-(Lm)*AW196)*(-$BR$17+(EXP(Lm-$BR$14)-EXP((Lm-$BR$14)*AW196))*(($BR$20*$BR$15-$BR$14*$BR$16+$BR$16*Lm)*$BR$14-$BR$20*$BR$15*Lm)/($BR$14*($BR$14-Lm))+$BR$16*($BR$14-Lm)*(1-EXP((Lm-$BR$13)*AW196))/($BR$13-Lm)+$BR$20*(EXP(Lm*AW196)-1)*($BR$15*(1/$BR$14-1/Lm)+1/($BP$42*Lm))+($BR$20*$BR$15/$BR$14-$BR$16)*(1-EXP(Lm-$BR$14)))</f>
        <v>-0.23590278230193704</v>
      </c>
      <c r="AZ196" s="176">
        <f t="shared" ref="AZ196:AZ259" si="25">AS196+AV196+AY196</f>
        <v>0.86651468599858306</v>
      </c>
    </row>
    <row r="197" spans="43:52" x14ac:dyDescent="0.35">
      <c r="AQ197" s="135">
        <v>0.193</v>
      </c>
      <c r="AR197" s="135">
        <f t="shared" si="19"/>
        <v>70.445000000000007</v>
      </c>
      <c r="AS197" s="176">
        <f t="shared" si="22"/>
        <v>6.0723723119838265E-2</v>
      </c>
      <c r="AT197" s="135">
        <v>0.193</v>
      </c>
      <c r="AU197" s="135">
        <f t="shared" si="20"/>
        <v>70.445000000000007</v>
      </c>
      <c r="AV197" s="176">
        <f t="shared" si="23"/>
        <v>1.0416957302743854</v>
      </c>
      <c r="AW197" s="135">
        <v>0.193</v>
      </c>
      <c r="AX197" s="135">
        <f t="shared" si="21"/>
        <v>70.445000000000007</v>
      </c>
      <c r="AY197" s="90">
        <f t="shared" si="24"/>
        <v>-0.23556226697862234</v>
      </c>
      <c r="AZ197" s="176">
        <f t="shared" si="25"/>
        <v>0.86685718641560139</v>
      </c>
    </row>
    <row r="198" spans="43:52" x14ac:dyDescent="0.35">
      <c r="AQ198" s="135">
        <v>0.19400000000000001</v>
      </c>
      <c r="AR198" s="135">
        <f t="shared" ref="AR198:AR261" si="26">AQ198*365</f>
        <v>70.81</v>
      </c>
      <c r="AS198" s="176">
        <f t="shared" si="22"/>
        <v>6.0725605372124861E-2</v>
      </c>
      <c r="AT198" s="135">
        <v>0.19400000000000001</v>
      </c>
      <c r="AU198" s="135">
        <f t="shared" ref="AU198:AU261" si="27">AT198*365</f>
        <v>70.81</v>
      </c>
      <c r="AV198" s="176">
        <f t="shared" si="23"/>
        <v>1.0416957618585809</v>
      </c>
      <c r="AW198" s="135">
        <v>0.19400000000000001</v>
      </c>
      <c r="AX198" s="135">
        <f t="shared" ref="AX198:AX261" si="28">AW198*365</f>
        <v>70.81</v>
      </c>
      <c r="AY198" s="90">
        <f t="shared" si="24"/>
        <v>-0.23522168127565371</v>
      </c>
      <c r="AZ198" s="176">
        <f t="shared" si="25"/>
        <v>0.86719968595505204</v>
      </c>
    </row>
    <row r="199" spans="43:52" x14ac:dyDescent="0.35">
      <c r="AQ199" s="135">
        <v>0.19500000000000001</v>
      </c>
      <c r="AR199" s="135">
        <f t="shared" si="26"/>
        <v>71.174999999999997</v>
      </c>
      <c r="AS199" s="176">
        <f t="shared" si="22"/>
        <v>6.0727420058801045E-2</v>
      </c>
      <c r="AT199" s="135">
        <v>0.19500000000000001</v>
      </c>
      <c r="AU199" s="135">
        <f t="shared" si="27"/>
        <v>71.174999999999997</v>
      </c>
      <c r="AV199" s="176">
        <f t="shared" si="23"/>
        <v>1.0416957923090255</v>
      </c>
      <c r="AW199" s="135">
        <v>0.19500000000000001</v>
      </c>
      <c r="AX199" s="135">
        <f t="shared" si="28"/>
        <v>71.174999999999997</v>
      </c>
      <c r="AY199" s="90">
        <f t="shared" si="24"/>
        <v>-0.23488102771938954</v>
      </c>
      <c r="AZ199" s="176">
        <f t="shared" si="25"/>
        <v>0.86754218464843702</v>
      </c>
    </row>
    <row r="200" spans="43:52" x14ac:dyDescent="0.35">
      <c r="AQ200" s="135">
        <v>0.19600000000000001</v>
      </c>
      <c r="AR200" s="135">
        <f t="shared" si="26"/>
        <v>71.540000000000006</v>
      </c>
      <c r="AS200" s="176">
        <f t="shared" si="22"/>
        <v>6.072916960521213E-2</v>
      </c>
      <c r="AT200" s="135">
        <v>0.19600000000000001</v>
      </c>
      <c r="AU200" s="135">
        <f t="shared" si="27"/>
        <v>71.540000000000006</v>
      </c>
      <c r="AV200" s="176">
        <f t="shared" si="23"/>
        <v>1.0416958216664165</v>
      </c>
      <c r="AW200" s="135">
        <v>0.19600000000000001</v>
      </c>
      <c r="AX200" s="135">
        <f t="shared" si="28"/>
        <v>71.540000000000006</v>
      </c>
      <c r="AY200" s="90">
        <f t="shared" si="24"/>
        <v>-0.23454030874550208</v>
      </c>
      <c r="AZ200" s="176">
        <f t="shared" si="25"/>
        <v>0.86788468252612661</v>
      </c>
    </row>
    <row r="201" spans="43:52" x14ac:dyDescent="0.35">
      <c r="AQ201" s="135">
        <v>0.19700000000000001</v>
      </c>
      <c r="AR201" s="135">
        <f t="shared" si="26"/>
        <v>71.905000000000001</v>
      </c>
      <c r="AS201" s="176">
        <f t="shared" si="22"/>
        <v>6.0730856349642828E-2</v>
      </c>
      <c r="AT201" s="135">
        <v>0.19700000000000001</v>
      </c>
      <c r="AU201" s="135">
        <f t="shared" si="27"/>
        <v>71.905000000000001</v>
      </c>
      <c r="AV201" s="176">
        <f t="shared" si="23"/>
        <v>1.04169584996999</v>
      </c>
      <c r="AW201" s="135">
        <v>0.19700000000000001</v>
      </c>
      <c r="AX201" s="135">
        <f t="shared" si="28"/>
        <v>71.905000000000001</v>
      </c>
      <c r="AY201" s="90">
        <f t="shared" si="24"/>
        <v>-0.23419952670223212</v>
      </c>
      <c r="AZ201" s="176">
        <f t="shared" si="25"/>
        <v>0.86822717961740081</v>
      </c>
    </row>
    <row r="202" spans="43:52" x14ac:dyDescent="0.35">
      <c r="AQ202" s="135">
        <v>0.19800000000000001</v>
      </c>
      <c r="AR202" s="135">
        <f t="shared" si="26"/>
        <v>72.27000000000001</v>
      </c>
      <c r="AS202" s="176">
        <f t="shared" si="22"/>
        <v>6.0732482546442458E-2</v>
      </c>
      <c r="AT202" s="135">
        <v>0.19800000000000001</v>
      </c>
      <c r="AU202" s="135">
        <f t="shared" si="27"/>
        <v>72.27000000000001</v>
      </c>
      <c r="AV202" s="176">
        <f t="shared" si="23"/>
        <v>1.0416958772575742</v>
      </c>
      <c r="AW202" s="135">
        <v>0.19800000000000001</v>
      </c>
      <c r="AX202" s="135">
        <f t="shared" si="28"/>
        <v>72.27000000000001</v>
      </c>
      <c r="AY202" s="90">
        <f t="shared" si="24"/>
        <v>-0.23385868385352784</v>
      </c>
      <c r="AZ202" s="176">
        <f t="shared" si="25"/>
        <v>0.86856967595048873</v>
      </c>
    </row>
    <row r="203" spans="43:52" x14ac:dyDescent="0.35">
      <c r="AQ203" s="135">
        <v>0.19900000000000001</v>
      </c>
      <c r="AR203" s="135">
        <f t="shared" si="26"/>
        <v>72.635000000000005</v>
      </c>
      <c r="AS203" s="176">
        <f t="shared" si="22"/>
        <v>6.073405036903784E-2</v>
      </c>
      <c r="AT203" s="135">
        <v>0.19900000000000001</v>
      </c>
      <c r="AU203" s="135">
        <f t="shared" si="27"/>
        <v>72.635000000000005</v>
      </c>
      <c r="AV203" s="176">
        <f t="shared" si="23"/>
        <v>1.0416959035656392</v>
      </c>
      <c r="AW203" s="135">
        <v>0.19900000000000001</v>
      </c>
      <c r="AX203" s="135">
        <f t="shared" si="28"/>
        <v>72.635000000000005</v>
      </c>
      <c r="AY203" s="90">
        <f t="shared" si="24"/>
        <v>-0.23351778238207016</v>
      </c>
      <c r="AZ203" s="176">
        <f t="shared" si="25"/>
        <v>0.86891217155260692</v>
      </c>
    </row>
    <row r="204" spans="43:52" x14ac:dyDescent="0.35">
      <c r="AQ204" s="135">
        <v>0.2</v>
      </c>
      <c r="AR204" s="135">
        <f t="shared" si="26"/>
        <v>73</v>
      </c>
      <c r="AS204" s="176">
        <f t="shared" si="22"/>
        <v>6.0735561912838194E-2</v>
      </c>
      <c r="AT204" s="135">
        <v>0.2</v>
      </c>
      <c r="AU204" s="135">
        <f t="shared" si="27"/>
        <v>73</v>
      </c>
      <c r="AV204" s="176">
        <f t="shared" si="23"/>
        <v>1.0416959289293459</v>
      </c>
      <c r="AW204" s="135">
        <v>0.2</v>
      </c>
      <c r="AX204" s="135">
        <f t="shared" si="28"/>
        <v>73</v>
      </c>
      <c r="AY204" s="90">
        <f t="shared" si="24"/>
        <v>-0.23317686701521084</v>
      </c>
      <c r="AZ204" s="176">
        <f t="shared" si="25"/>
        <v>0.86925462382697338</v>
      </c>
    </row>
    <row r="205" spans="43:52" x14ac:dyDescent="0.35">
      <c r="AQ205" s="135">
        <v>0.20100000000000001</v>
      </c>
      <c r="AR205" s="135">
        <f t="shared" si="26"/>
        <v>73.365000000000009</v>
      </c>
      <c r="AS205" s="176">
        <f t="shared" si="22"/>
        <v>6.073701919803557E-2</v>
      </c>
      <c r="AT205" s="135">
        <v>0.20100000000000001</v>
      </c>
      <c r="AU205" s="135">
        <f t="shared" si="27"/>
        <v>73.365000000000009</v>
      </c>
      <c r="AV205" s="176">
        <f t="shared" si="23"/>
        <v>1.0416959533825934</v>
      </c>
      <c r="AW205" s="135">
        <v>0.20100000000000001</v>
      </c>
      <c r="AX205" s="135">
        <f t="shared" si="28"/>
        <v>73.365000000000009</v>
      </c>
      <c r="AY205" s="90">
        <f t="shared" si="24"/>
        <v>-0.23283585453570252</v>
      </c>
      <c r="AZ205" s="176">
        <f t="shared" si="25"/>
        <v>0.86959711804492645</v>
      </c>
    </row>
    <row r="206" spans="43:52" x14ac:dyDescent="0.35">
      <c r="AQ206" s="135">
        <v>0.20200000000000001</v>
      </c>
      <c r="AR206" s="135">
        <f t="shared" si="26"/>
        <v>73.73</v>
      </c>
      <c r="AS206" s="176">
        <f t="shared" si="22"/>
        <v>6.0738424172304933E-2</v>
      </c>
      <c r="AT206" s="135">
        <v>0.20200000000000001</v>
      </c>
      <c r="AU206" s="135">
        <f t="shared" si="27"/>
        <v>73.73</v>
      </c>
      <c r="AV206" s="176">
        <f t="shared" si="23"/>
        <v>1.0416959769580632</v>
      </c>
      <c r="AW206" s="135">
        <v>0.20200000000000001</v>
      </c>
      <c r="AX206" s="135">
        <f t="shared" si="28"/>
        <v>73.73</v>
      </c>
      <c r="AY206" s="90">
        <f t="shared" si="24"/>
        <v>-0.23249478952253394</v>
      </c>
      <c r="AZ206" s="176">
        <f t="shared" si="25"/>
        <v>0.86993961160783417</v>
      </c>
    </row>
    <row r="207" spans="43:52" x14ac:dyDescent="0.35">
      <c r="AQ207" s="135">
        <v>0.20300000000000001</v>
      </c>
      <c r="AR207" s="135">
        <f t="shared" si="26"/>
        <v>74.094999999999999</v>
      </c>
      <c r="AS207" s="176">
        <f t="shared" si="22"/>
        <v>6.0739778713407182E-2</v>
      </c>
      <c r="AT207" s="135">
        <v>0.20300000000000001</v>
      </c>
      <c r="AU207" s="135">
        <f t="shared" si="27"/>
        <v>74.094999999999999</v>
      </c>
      <c r="AV207" s="176">
        <f t="shared" si="23"/>
        <v>1.0416959996872646</v>
      </c>
      <c r="AW207" s="135">
        <v>0.20300000000000001</v>
      </c>
      <c r="AX207" s="135">
        <f t="shared" si="28"/>
        <v>74.094999999999999</v>
      </c>
      <c r="AY207" s="90">
        <f t="shared" si="24"/>
        <v>-0.23215367386146091</v>
      </c>
      <c r="AZ207" s="176">
        <f t="shared" si="25"/>
        <v>0.87028210453921084</v>
      </c>
    </row>
    <row r="208" spans="43:52" x14ac:dyDescent="0.35">
      <c r="AQ208" s="135">
        <v>0.20399999999999999</v>
      </c>
      <c r="AR208" s="135">
        <f t="shared" si="26"/>
        <v>74.459999999999994</v>
      </c>
      <c r="AS208" s="176">
        <f t="shared" si="22"/>
        <v>6.0741084631698861E-2</v>
      </c>
      <c r="AT208" s="135">
        <v>0.20399999999999999</v>
      </c>
      <c r="AU208" s="135">
        <f t="shared" si="27"/>
        <v>74.459999999999994</v>
      </c>
      <c r="AV208" s="176">
        <f t="shared" si="23"/>
        <v>1.0416960216005751</v>
      </c>
      <c r="AW208" s="135">
        <v>0.20399999999999999</v>
      </c>
      <c r="AX208" s="135">
        <f t="shared" si="28"/>
        <v>74.459999999999994</v>
      </c>
      <c r="AY208" s="90">
        <f t="shared" si="24"/>
        <v>-0.23181250937054851</v>
      </c>
      <c r="AZ208" s="176">
        <f t="shared" si="25"/>
        <v>0.87062459686172544</v>
      </c>
    </row>
    <row r="209" spans="43:52" x14ac:dyDescent="0.35">
      <c r="AQ209" s="135">
        <v>0.20499999999999999</v>
      </c>
      <c r="AR209" s="135">
        <f t="shared" si="26"/>
        <v>74.824999999999989</v>
      </c>
      <c r="AS209" s="176">
        <f t="shared" si="22"/>
        <v>6.0742343672551671E-2</v>
      </c>
      <c r="AT209" s="135">
        <v>0.20499999999999999</v>
      </c>
      <c r="AU209" s="135">
        <f t="shared" si="27"/>
        <v>74.824999999999989</v>
      </c>
      <c r="AV209" s="176">
        <f t="shared" si="23"/>
        <v>1.0416960427272819</v>
      </c>
      <c r="AW209" s="135">
        <v>0.20499999999999999</v>
      </c>
      <c r="AX209" s="135">
        <f t="shared" si="28"/>
        <v>74.824999999999989</v>
      </c>
      <c r="AY209" s="90">
        <f t="shared" si="24"/>
        <v>-0.23147129780260006</v>
      </c>
      <c r="AZ209" s="176">
        <f t="shared" si="25"/>
        <v>0.87096708859723337</v>
      </c>
    </row>
    <row r="210" spans="43:52" x14ac:dyDescent="0.35">
      <c r="AQ210" s="135">
        <v>0.20599999999999999</v>
      </c>
      <c r="AR210" s="135">
        <f t="shared" si="26"/>
        <v>75.19</v>
      </c>
      <c r="AS210" s="176">
        <f t="shared" si="22"/>
        <v>6.0743557518685189E-2</v>
      </c>
      <c r="AT210" s="135">
        <v>0.20599999999999999</v>
      </c>
      <c r="AU210" s="135">
        <f t="shared" si="27"/>
        <v>75.19</v>
      </c>
      <c r="AV210" s="176">
        <f t="shared" si="23"/>
        <v>1.0416960630956216</v>
      </c>
      <c r="AW210" s="135">
        <v>0.20599999999999999</v>
      </c>
      <c r="AX210" s="135">
        <f t="shared" si="28"/>
        <v>75.19</v>
      </c>
      <c r="AY210" s="90">
        <f t="shared" si="24"/>
        <v>-0.23113004084749975</v>
      </c>
      <c r="AZ210" s="176">
        <f t="shared" si="25"/>
        <v>0.87130957976680701</v>
      </c>
    </row>
    <row r="211" spans="43:52" x14ac:dyDescent="0.35">
      <c r="AQ211" s="135">
        <v>0.20699999999999999</v>
      </c>
      <c r="AR211" s="135">
        <f t="shared" si="26"/>
        <v>75.554999999999993</v>
      </c>
      <c r="AS211" s="176">
        <f t="shared" si="22"/>
        <v>6.0744727792415833E-2</v>
      </c>
      <c r="AT211" s="135">
        <v>0.20699999999999999</v>
      </c>
      <c r="AU211" s="135">
        <f t="shared" si="27"/>
        <v>75.554999999999993</v>
      </c>
      <c r="AV211" s="176">
        <f t="shared" si="23"/>
        <v>1.0416960827328161</v>
      </c>
      <c r="AW211" s="135">
        <v>0.20699999999999999</v>
      </c>
      <c r="AX211" s="135">
        <f t="shared" si="28"/>
        <v>75.554999999999993</v>
      </c>
      <c r="AY211" s="90">
        <f t="shared" si="24"/>
        <v>-0.2307887401344719</v>
      </c>
      <c r="AZ211" s="176">
        <f t="shared" si="25"/>
        <v>0.87165207039075998</v>
      </c>
    </row>
    <row r="212" spans="43:52" x14ac:dyDescent="0.35">
      <c r="AQ212" s="135">
        <v>0.20799999999999999</v>
      </c>
      <c r="AR212" s="135">
        <f t="shared" si="26"/>
        <v>75.92</v>
      </c>
      <c r="AS212" s="176">
        <f t="shared" si="22"/>
        <v>6.0745856057825114E-2</v>
      </c>
      <c r="AT212" s="135">
        <v>0.20799999999999999</v>
      </c>
      <c r="AU212" s="135">
        <f t="shared" si="27"/>
        <v>75.92</v>
      </c>
      <c r="AV212" s="176">
        <f t="shared" si="23"/>
        <v>1.041696101665111</v>
      </c>
      <c r="AW212" s="135">
        <v>0.20799999999999999</v>
      </c>
      <c r="AX212" s="135">
        <f t="shared" si="28"/>
        <v>75.92</v>
      </c>
      <c r="AY212" s="90">
        <f t="shared" si="24"/>
        <v>-0.23044743985727775</v>
      </c>
      <c r="AZ212" s="176">
        <f t="shared" si="25"/>
        <v>0.87199451786565829</v>
      </c>
    </row>
    <row r="213" spans="43:52" x14ac:dyDescent="0.35">
      <c r="AQ213" s="135">
        <v>0.20899999999999999</v>
      </c>
      <c r="AR213" s="135">
        <f t="shared" si="26"/>
        <v>76.284999999999997</v>
      </c>
      <c r="AS213" s="176">
        <f t="shared" si="22"/>
        <v>6.0746943822850036E-2</v>
      </c>
      <c r="AT213" s="135">
        <v>0.20899999999999999</v>
      </c>
      <c r="AU213" s="135">
        <f t="shared" si="27"/>
        <v>76.284999999999997</v>
      </c>
      <c r="AV213" s="176">
        <f t="shared" si="23"/>
        <v>1.0416961199178094</v>
      </c>
      <c r="AW213" s="135">
        <v>0.20899999999999999</v>
      </c>
      <c r="AX213" s="135">
        <f t="shared" si="28"/>
        <v>76.284999999999997</v>
      </c>
      <c r="AY213" s="90">
        <f t="shared" si="24"/>
        <v>-0.23010605628423431</v>
      </c>
      <c r="AZ213" s="176">
        <f t="shared" si="25"/>
        <v>0.87233700745642517</v>
      </c>
    </row>
    <row r="214" spans="43:52" x14ac:dyDescent="0.35">
      <c r="AQ214" s="135">
        <v>0.21</v>
      </c>
      <c r="AR214" s="135">
        <f t="shared" si="26"/>
        <v>76.649999999999991</v>
      </c>
      <c r="AS214" s="176">
        <f t="shared" si="22"/>
        <v>6.0747992541298472E-2</v>
      </c>
      <c r="AT214" s="135">
        <v>0.21</v>
      </c>
      <c r="AU214" s="135">
        <f t="shared" si="27"/>
        <v>76.649999999999991</v>
      </c>
      <c r="AV214" s="176">
        <f t="shared" si="23"/>
        <v>1.0416961375153062</v>
      </c>
      <c r="AW214" s="135">
        <v>0.21</v>
      </c>
      <c r="AX214" s="135">
        <f t="shared" si="28"/>
        <v>76.649999999999991</v>
      </c>
      <c r="AY214" s="90">
        <f t="shared" si="24"/>
        <v>-0.22976463349836004</v>
      </c>
      <c r="AZ214" s="176">
        <f t="shared" si="25"/>
        <v>0.87267949655824451</v>
      </c>
    </row>
    <row r="215" spans="43:52" x14ac:dyDescent="0.35">
      <c r="AQ215" s="135">
        <v>0.21099999999999999</v>
      </c>
      <c r="AR215" s="135">
        <f t="shared" si="26"/>
        <v>77.015000000000001</v>
      </c>
      <c r="AS215" s="176">
        <f t="shared" si="22"/>
        <v>6.0749003614792185E-2</v>
      </c>
      <c r="AT215" s="135">
        <v>0.21099999999999999</v>
      </c>
      <c r="AU215" s="135">
        <f t="shared" si="27"/>
        <v>77.015000000000001</v>
      </c>
      <c r="AV215" s="176">
        <f t="shared" si="23"/>
        <v>1.0416961544811207</v>
      </c>
      <c r="AW215" s="135">
        <v>0.21099999999999999</v>
      </c>
      <c r="AX215" s="135">
        <f t="shared" si="28"/>
        <v>77.015000000000001</v>
      </c>
      <c r="AY215" s="90">
        <f t="shared" si="24"/>
        <v>-0.22942317290724459</v>
      </c>
      <c r="AZ215" s="176">
        <f t="shared" si="25"/>
        <v>0.87302198518866836</v>
      </c>
    </row>
    <row r="216" spans="43:52" x14ac:dyDescent="0.35">
      <c r="AQ216" s="135">
        <v>0.21199999999999999</v>
      </c>
      <c r="AR216" s="135">
        <f t="shared" si="26"/>
        <v>77.38</v>
      </c>
      <c r="AS216" s="176">
        <f t="shared" si="22"/>
        <v>6.0749978394640115E-2</v>
      </c>
      <c r="AT216" s="135">
        <v>0.21199999999999999</v>
      </c>
      <c r="AU216" s="135">
        <f t="shared" si="27"/>
        <v>77.38</v>
      </c>
      <c r="AV216" s="176">
        <f t="shared" si="23"/>
        <v>1.0416961708379278</v>
      </c>
      <c r="AW216" s="135">
        <v>0.21199999999999999</v>
      </c>
      <c r="AX216" s="135">
        <f t="shared" si="28"/>
        <v>77.38</v>
      </c>
      <c r="AY216" s="90">
        <f t="shared" si="24"/>
        <v>-0.22908167586795045</v>
      </c>
      <c r="AZ216" s="176">
        <f t="shared" si="25"/>
        <v>0.87336447336461742</v>
      </c>
    </row>
    <row r="217" spans="43:52" x14ac:dyDescent="0.35">
      <c r="AQ217" s="135">
        <v>0.21299999999999999</v>
      </c>
      <c r="AR217" s="135">
        <f t="shared" si="26"/>
        <v>77.745000000000005</v>
      </c>
      <c r="AS217" s="176">
        <f t="shared" si="22"/>
        <v>6.075091818364442E-2</v>
      </c>
      <c r="AT217" s="135">
        <v>0.21299999999999999</v>
      </c>
      <c r="AU217" s="135">
        <f t="shared" si="27"/>
        <v>77.745000000000005</v>
      </c>
      <c r="AV217" s="176">
        <f t="shared" si="23"/>
        <v>1.0416961866075882</v>
      </c>
      <c r="AW217" s="135">
        <v>0.21299999999999999</v>
      </c>
      <c r="AX217" s="135">
        <f t="shared" si="28"/>
        <v>77.745000000000005</v>
      </c>
      <c r="AY217" s="90">
        <f t="shared" si="24"/>
        <v>-0.22874014368882717</v>
      </c>
      <c r="AZ217" s="176">
        <f t="shared" si="25"/>
        <v>0.87370696110240553</v>
      </c>
    </row>
    <row r="218" spans="43:52" x14ac:dyDescent="0.35">
      <c r="AQ218" s="135">
        <v>0.214</v>
      </c>
      <c r="AR218" s="135">
        <f t="shared" si="26"/>
        <v>78.11</v>
      </c>
      <c r="AS218" s="176">
        <f t="shared" si="22"/>
        <v>6.0751824237841673E-2</v>
      </c>
      <c r="AT218" s="135">
        <v>0.214</v>
      </c>
      <c r="AU218" s="135">
        <f t="shared" si="27"/>
        <v>78.11</v>
      </c>
      <c r="AV218" s="176">
        <f t="shared" si="23"/>
        <v>1.0416962018111788</v>
      </c>
      <c r="AW218" s="135">
        <v>0.214</v>
      </c>
      <c r="AX218" s="135">
        <f t="shared" si="28"/>
        <v>78.11</v>
      </c>
      <c r="AY218" s="90">
        <f t="shared" si="24"/>
        <v>-0.22839857763125931</v>
      </c>
      <c r="AZ218" s="176">
        <f t="shared" si="25"/>
        <v>0.87404944841776122</v>
      </c>
    </row>
    <row r="219" spans="43:52" x14ac:dyDescent="0.35">
      <c r="AQ219" s="135">
        <v>0.215</v>
      </c>
      <c r="AR219" s="135">
        <f t="shared" si="26"/>
        <v>78.474999999999994</v>
      </c>
      <c r="AS219" s="176">
        <f t="shared" si="22"/>
        <v>6.0752697768181554E-2</v>
      </c>
      <c r="AT219" s="135">
        <v>0.215</v>
      </c>
      <c r="AU219" s="135">
        <f t="shared" si="27"/>
        <v>78.474999999999994</v>
      </c>
      <c r="AV219" s="176">
        <f t="shared" si="23"/>
        <v>1.0416962164690189</v>
      </c>
      <c r="AW219" s="135">
        <v>0.215</v>
      </c>
      <c r="AX219" s="135">
        <f t="shared" si="28"/>
        <v>78.474999999999994</v>
      </c>
      <c r="AY219" s="90">
        <f t="shared" si="24"/>
        <v>-0.2280569789113526</v>
      </c>
      <c r="AZ219" s="176">
        <f t="shared" si="25"/>
        <v>0.87439193532584791</v>
      </c>
    </row>
    <row r="220" spans="43:52" x14ac:dyDescent="0.35">
      <c r="AQ220" s="135">
        <v>0.216</v>
      </c>
      <c r="AR220" s="135">
        <f t="shared" si="26"/>
        <v>78.84</v>
      </c>
      <c r="AS220" s="176">
        <f t="shared" si="22"/>
        <v>6.075353994214535E-2</v>
      </c>
      <c r="AT220" s="135">
        <v>0.216</v>
      </c>
      <c r="AU220" s="135">
        <f t="shared" si="27"/>
        <v>78.84</v>
      </c>
      <c r="AV220" s="176">
        <f t="shared" si="23"/>
        <v>1.0416962306006989</v>
      </c>
      <c r="AW220" s="135">
        <v>0.216</v>
      </c>
      <c r="AX220" s="135">
        <f t="shared" si="28"/>
        <v>78.84</v>
      </c>
      <c r="AY220" s="90">
        <f t="shared" si="24"/>
        <v>-0.22771539132457974</v>
      </c>
      <c r="AZ220" s="176">
        <f t="shared" si="25"/>
        <v>0.87473437921826447</v>
      </c>
    </row>
    <row r="221" spans="43:52" x14ac:dyDescent="0.35">
      <c r="AQ221" s="135">
        <v>0.217</v>
      </c>
      <c r="AR221" s="135">
        <f t="shared" si="26"/>
        <v>79.204999999999998</v>
      </c>
      <c r="AS221" s="176">
        <f t="shared" si="22"/>
        <v>6.0754351885306215E-2</v>
      </c>
      <c r="AT221" s="135">
        <v>0.217</v>
      </c>
      <c r="AU221" s="135">
        <f t="shared" si="27"/>
        <v>79.204999999999998</v>
      </c>
      <c r="AV221" s="176">
        <f t="shared" si="23"/>
        <v>1.0416962442251063</v>
      </c>
      <c r="AW221" s="135">
        <v>0.217</v>
      </c>
      <c r="AX221" s="135">
        <f t="shared" si="28"/>
        <v>79.204999999999998</v>
      </c>
      <c r="AY221" s="90">
        <f t="shared" si="24"/>
        <v>-0.22737373075526582</v>
      </c>
      <c r="AZ221" s="176">
        <f t="shared" si="25"/>
        <v>0.87507686535514673</v>
      </c>
    </row>
    <row r="222" spans="43:52" x14ac:dyDescent="0.35">
      <c r="AQ222" s="135">
        <v>0.218</v>
      </c>
      <c r="AR222" s="135">
        <f t="shared" si="26"/>
        <v>79.569999999999993</v>
      </c>
      <c r="AS222" s="176">
        <f t="shared" si="22"/>
        <v>6.0755134682833591E-2</v>
      </c>
      <c r="AT222" s="135">
        <v>0.218</v>
      </c>
      <c r="AU222" s="135">
        <f t="shared" si="27"/>
        <v>79.569999999999993</v>
      </c>
      <c r="AV222" s="176">
        <f t="shared" si="23"/>
        <v>1.0416962573604496</v>
      </c>
      <c r="AW222" s="135">
        <v>0.218</v>
      </c>
      <c r="AX222" s="135">
        <f t="shared" si="28"/>
        <v>79.569999999999993</v>
      </c>
      <c r="AY222" s="90">
        <f t="shared" si="24"/>
        <v>-0.22703204091622081</v>
      </c>
      <c r="AZ222" s="176">
        <f t="shared" si="25"/>
        <v>0.87541935112706248</v>
      </c>
    </row>
    <row r="223" spans="43:52" x14ac:dyDescent="0.35">
      <c r="AQ223" s="135">
        <v>0.219</v>
      </c>
      <c r="AR223" s="135">
        <f t="shared" si="26"/>
        <v>79.935000000000002</v>
      </c>
      <c r="AS223" s="176">
        <f t="shared" si="22"/>
        <v>6.075588938094352E-2</v>
      </c>
      <c r="AT223" s="135">
        <v>0.219</v>
      </c>
      <c r="AU223" s="135">
        <f t="shared" si="27"/>
        <v>79.935000000000002</v>
      </c>
      <c r="AV223" s="176">
        <f t="shared" si="23"/>
        <v>1.0416962700242849</v>
      </c>
      <c r="AW223" s="135">
        <v>0.219</v>
      </c>
      <c r="AX223" s="135">
        <f t="shared" si="28"/>
        <v>79.935000000000002</v>
      </c>
      <c r="AY223" s="90">
        <f t="shared" si="24"/>
        <v>-0.22669032285811572</v>
      </c>
      <c r="AZ223" s="176">
        <f t="shared" si="25"/>
        <v>0.87576183654711259</v>
      </c>
    </row>
    <row r="224" spans="43:52" x14ac:dyDescent="0.35">
      <c r="AQ224" s="135">
        <v>0.22</v>
      </c>
      <c r="AR224" s="135">
        <f t="shared" si="26"/>
        <v>80.3</v>
      </c>
      <c r="AS224" s="176">
        <f t="shared" si="22"/>
        <v>6.0756616988296902E-2</v>
      </c>
      <c r="AT224" s="135">
        <v>0.22</v>
      </c>
      <c r="AU224" s="135">
        <f t="shared" si="27"/>
        <v>80.3</v>
      </c>
      <c r="AV224" s="176">
        <f t="shared" si="23"/>
        <v>1.0416962822335372</v>
      </c>
      <c r="AW224" s="135">
        <v>0.22</v>
      </c>
      <c r="AX224" s="135">
        <f t="shared" si="28"/>
        <v>80.3</v>
      </c>
      <c r="AY224" s="90">
        <f t="shared" si="24"/>
        <v>-0.22634857759390603</v>
      </c>
      <c r="AZ224" s="176">
        <f t="shared" si="25"/>
        <v>0.87610432162792806</v>
      </c>
    </row>
    <row r="225" spans="43:52" x14ac:dyDescent="0.35">
      <c r="AQ225" s="135">
        <v>0.221</v>
      </c>
      <c r="AR225" s="135">
        <f t="shared" si="26"/>
        <v>80.665000000000006</v>
      </c>
      <c r="AS225" s="176">
        <f t="shared" si="22"/>
        <v>6.0757318477347583E-2</v>
      </c>
      <c r="AT225" s="135">
        <v>0.221</v>
      </c>
      <c r="AU225" s="135">
        <f t="shared" si="27"/>
        <v>80.665000000000006</v>
      </c>
      <c r="AV225" s="176">
        <f t="shared" si="23"/>
        <v>1.0416962940045242</v>
      </c>
      <c r="AW225" s="135">
        <v>0.221</v>
      </c>
      <c r="AX225" s="135">
        <f t="shared" si="28"/>
        <v>80.665000000000006</v>
      </c>
      <c r="AY225" s="90">
        <f t="shared" si="24"/>
        <v>-0.22600680610018636</v>
      </c>
      <c r="AZ225" s="176">
        <f t="shared" si="25"/>
        <v>0.87644680638168548</v>
      </c>
    </row>
    <row r="226" spans="43:52" x14ac:dyDescent="0.35">
      <c r="AQ226" s="135">
        <v>0.222</v>
      </c>
      <c r="AR226" s="135">
        <f t="shared" si="26"/>
        <v>81.03</v>
      </c>
      <c r="AS226" s="176">
        <f t="shared" si="22"/>
        <v>6.0757994785642096E-2</v>
      </c>
      <c r="AT226" s="135">
        <v>0.222</v>
      </c>
      <c r="AU226" s="135">
        <f t="shared" si="27"/>
        <v>81.03</v>
      </c>
      <c r="AV226" s="176">
        <f t="shared" si="23"/>
        <v>1.0416963053529782</v>
      </c>
      <c r="AW226" s="135">
        <v>0.222</v>
      </c>
      <c r="AX226" s="135">
        <f t="shared" si="28"/>
        <v>81.03</v>
      </c>
      <c r="AY226" s="90">
        <f t="shared" si="24"/>
        <v>-0.22566500931849498</v>
      </c>
      <c r="AZ226" s="176">
        <f t="shared" si="25"/>
        <v>0.87678929082012524</v>
      </c>
    </row>
    <row r="227" spans="43:52" x14ac:dyDescent="0.35">
      <c r="AQ227" s="135">
        <v>0.223</v>
      </c>
      <c r="AR227" s="135">
        <f t="shared" si="26"/>
        <v>81.394999999999996</v>
      </c>
      <c r="AS227" s="176">
        <f t="shared" si="22"/>
        <v>6.0758646817072624E-2</v>
      </c>
      <c r="AT227" s="135">
        <v>0.223</v>
      </c>
      <c r="AU227" s="135">
        <f t="shared" si="27"/>
        <v>81.394999999999996</v>
      </c>
      <c r="AV227" s="176">
        <f t="shared" si="23"/>
        <v>1.0416963162940664</v>
      </c>
      <c r="AW227" s="135">
        <v>0.223</v>
      </c>
      <c r="AX227" s="135">
        <f t="shared" si="28"/>
        <v>81.394999999999996</v>
      </c>
      <c r="AY227" s="90">
        <f t="shared" si="24"/>
        <v>-0.2253232307795934</v>
      </c>
      <c r="AZ227" s="176">
        <f t="shared" si="25"/>
        <v>0.87713173233154573</v>
      </c>
    </row>
    <row r="228" spans="43:52" x14ac:dyDescent="0.35">
      <c r="AQ228" s="135">
        <v>0.224</v>
      </c>
      <c r="AR228" s="135">
        <f t="shared" si="26"/>
        <v>81.760000000000005</v>
      </c>
      <c r="AS228" s="176">
        <f t="shared" si="22"/>
        <v>6.0759275443085126E-2</v>
      </c>
      <c r="AT228" s="135">
        <v>0.224</v>
      </c>
      <c r="AU228" s="135">
        <f t="shared" si="27"/>
        <v>81.760000000000005</v>
      </c>
      <c r="AV228" s="176">
        <f t="shared" si="23"/>
        <v>1.0416963268424115</v>
      </c>
      <c r="AW228" s="135">
        <v>0.224</v>
      </c>
      <c r="AX228" s="135">
        <f t="shared" si="28"/>
        <v>81.760000000000005</v>
      </c>
      <c r="AY228" s="90">
        <f t="shared" si="24"/>
        <v>-0.22498138611259708</v>
      </c>
      <c r="AZ228" s="176">
        <f t="shared" si="25"/>
        <v>0.87747421617289945</v>
      </c>
    </row>
    <row r="229" spans="43:52" x14ac:dyDescent="0.35">
      <c r="AQ229" s="135">
        <v>0.22500000000000001</v>
      </c>
      <c r="AR229" s="135">
        <f t="shared" si="26"/>
        <v>82.125</v>
      </c>
      <c r="AS229" s="176">
        <f t="shared" si="22"/>
        <v>6.0759881503843996E-2</v>
      </c>
      <c r="AT229" s="135">
        <v>0.22500000000000001</v>
      </c>
      <c r="AU229" s="135">
        <f t="shared" si="27"/>
        <v>82.125</v>
      </c>
      <c r="AV229" s="176">
        <f t="shared" si="23"/>
        <v>1.041696337012112</v>
      </c>
      <c r="AW229" s="135">
        <v>0.22500000000000001</v>
      </c>
      <c r="AX229" s="135">
        <f t="shared" si="28"/>
        <v>82.125</v>
      </c>
      <c r="AY229" s="90">
        <f t="shared" si="24"/>
        <v>-0.22463951878426822</v>
      </c>
      <c r="AZ229" s="176">
        <f t="shared" si="25"/>
        <v>0.87781669973168763</v>
      </c>
    </row>
    <row r="230" spans="43:52" x14ac:dyDescent="0.35">
      <c r="AQ230" s="135">
        <v>0.22600000000000001</v>
      </c>
      <c r="AR230" s="135">
        <f t="shared" si="26"/>
        <v>82.490000000000009</v>
      </c>
      <c r="AS230" s="176">
        <f t="shared" si="22"/>
        <v>6.0760465809354972E-2</v>
      </c>
      <c r="AT230" s="135">
        <v>0.22600000000000001</v>
      </c>
      <c r="AU230" s="135">
        <f t="shared" si="27"/>
        <v>82.490000000000009</v>
      </c>
      <c r="AV230" s="176">
        <f t="shared" si="23"/>
        <v>1.041696346816759</v>
      </c>
      <c r="AW230" s="135">
        <v>0.22600000000000001</v>
      </c>
      <c r="AX230" s="135">
        <f t="shared" si="28"/>
        <v>82.490000000000009</v>
      </c>
      <c r="AY230" s="90">
        <f t="shared" si="24"/>
        <v>-0.22429762960806149</v>
      </c>
      <c r="AZ230" s="176">
        <f t="shared" si="25"/>
        <v>0.87815918301805262</v>
      </c>
    </row>
    <row r="231" spans="43:52" x14ac:dyDescent="0.35">
      <c r="AQ231" s="135">
        <v>0.22700000000000001</v>
      </c>
      <c r="AR231" s="135">
        <f t="shared" si="26"/>
        <v>82.855000000000004</v>
      </c>
      <c r="AS231" s="176">
        <f t="shared" si="22"/>
        <v>6.0761029140547672E-2</v>
      </c>
      <c r="AT231" s="135">
        <v>0.22700000000000001</v>
      </c>
      <c r="AU231" s="135">
        <f t="shared" si="27"/>
        <v>82.855000000000004</v>
      </c>
      <c r="AV231" s="176">
        <f t="shared" si="23"/>
        <v>1.041696356269457</v>
      </c>
      <c r="AW231" s="135">
        <v>0.22700000000000001</v>
      </c>
      <c r="AX231" s="135">
        <f t="shared" si="28"/>
        <v>82.855000000000004</v>
      </c>
      <c r="AY231" s="90">
        <f t="shared" si="24"/>
        <v>-0.22395571936823147</v>
      </c>
      <c r="AZ231" s="176">
        <f t="shared" si="25"/>
        <v>0.87850166604177315</v>
      </c>
    </row>
    <row r="232" spans="43:52" x14ac:dyDescent="0.35">
      <c r="AQ232" s="135">
        <v>0.22800000000000001</v>
      </c>
      <c r="AR232" s="135">
        <f t="shared" si="26"/>
        <v>83.22</v>
      </c>
      <c r="AS232" s="176">
        <f t="shared" si="22"/>
        <v>6.076157225031939E-2</v>
      </c>
      <c r="AT232" s="135">
        <v>0.22800000000000001</v>
      </c>
      <c r="AU232" s="135">
        <f t="shared" si="27"/>
        <v>83.22</v>
      </c>
      <c r="AV232" s="176">
        <f t="shared" si="23"/>
        <v>1.0416963653828397</v>
      </c>
      <c r="AW232" s="135">
        <v>0.22800000000000001</v>
      </c>
      <c r="AX232" s="135">
        <f t="shared" si="28"/>
        <v>83.22</v>
      </c>
      <c r="AY232" s="90">
        <f t="shared" si="24"/>
        <v>-0.22361378882088145</v>
      </c>
      <c r="AZ232" s="176">
        <f t="shared" si="25"/>
        <v>0.87884414881227768</v>
      </c>
    </row>
    <row r="233" spans="43:52" x14ac:dyDescent="0.35">
      <c r="AQ233" s="135">
        <v>0.22900000000000001</v>
      </c>
      <c r="AR233" s="135">
        <f t="shared" si="26"/>
        <v>83.585000000000008</v>
      </c>
      <c r="AS233" s="176">
        <f t="shared" si="22"/>
        <v>6.0762095864541288E-2</v>
      </c>
      <c r="AT233" s="135">
        <v>0.22900000000000001</v>
      </c>
      <c r="AU233" s="135">
        <f t="shared" si="27"/>
        <v>83.585000000000008</v>
      </c>
      <c r="AV233" s="176">
        <f t="shared" si="23"/>
        <v>1.041696374169087</v>
      </c>
      <c r="AW233" s="135">
        <v>0.22900000000000001</v>
      </c>
      <c r="AX233" s="135">
        <f t="shared" si="28"/>
        <v>83.585000000000008</v>
      </c>
      <c r="AY233" s="90">
        <f t="shared" si="24"/>
        <v>-0.22327183869497302</v>
      </c>
      <c r="AZ233" s="176">
        <f t="shared" si="25"/>
        <v>0.87918663133865538</v>
      </c>
    </row>
    <row r="234" spans="43:52" x14ac:dyDescent="0.35">
      <c r="AQ234" s="135">
        <v>0.23</v>
      </c>
      <c r="AR234" s="135">
        <f t="shared" si="26"/>
        <v>83.95</v>
      </c>
      <c r="AS234" s="176">
        <f t="shared" si="22"/>
        <v>6.0762600683028536E-2</v>
      </c>
      <c r="AT234" s="135">
        <v>0.23</v>
      </c>
      <c r="AU234" s="135">
        <f t="shared" si="27"/>
        <v>83.95</v>
      </c>
      <c r="AV234" s="176">
        <f t="shared" si="23"/>
        <v>1.0416963826399417</v>
      </c>
      <c r="AW234" s="135">
        <v>0.23</v>
      </c>
      <c r="AX234" s="135">
        <f t="shared" si="28"/>
        <v>83.95</v>
      </c>
      <c r="AY234" s="90">
        <f t="shared" si="24"/>
        <v>-0.22292986969330131</v>
      </c>
      <c r="AZ234" s="176">
        <f t="shared" si="25"/>
        <v>0.87952911362966901</v>
      </c>
    </row>
    <row r="235" spans="43:52" x14ac:dyDescent="0.35">
      <c r="AQ235" s="135">
        <v>0.23100000000000001</v>
      </c>
      <c r="AR235" s="135">
        <f t="shared" si="26"/>
        <v>84.314999999999998</v>
      </c>
      <c r="AS235" s="176">
        <f t="shared" si="22"/>
        <v>6.0763087380475651E-2</v>
      </c>
      <c r="AT235" s="135">
        <v>0.23100000000000001</v>
      </c>
      <c r="AU235" s="135">
        <f t="shared" si="27"/>
        <v>84.314999999999998</v>
      </c>
      <c r="AV235" s="176">
        <f t="shared" si="23"/>
        <v>1.0416963908067256</v>
      </c>
      <c r="AW235" s="135">
        <v>0.23100000000000001</v>
      </c>
      <c r="AX235" s="135">
        <f t="shared" si="28"/>
        <v>84.314999999999998</v>
      </c>
      <c r="AY235" s="90">
        <f t="shared" si="24"/>
        <v>-0.22258792511645376</v>
      </c>
      <c r="AZ235" s="176">
        <f t="shared" si="25"/>
        <v>0.87987155307074749</v>
      </c>
    </row>
    <row r="236" spans="43:52" x14ac:dyDescent="0.35">
      <c r="AQ236" s="135">
        <v>0.23200000000000001</v>
      </c>
      <c r="AR236" s="135">
        <f t="shared" si="26"/>
        <v>84.68</v>
      </c>
      <c r="AS236" s="176">
        <f t="shared" si="22"/>
        <v>6.0763556607358202E-2</v>
      </c>
      <c r="AT236" s="135">
        <v>0.23200000000000001</v>
      </c>
      <c r="AU236" s="135">
        <f t="shared" si="27"/>
        <v>84.68</v>
      </c>
      <c r="AV236" s="176">
        <f t="shared" si="23"/>
        <v>1.0416963986803531</v>
      </c>
      <c r="AW236" s="135">
        <v>0.23200000000000001</v>
      </c>
      <c r="AX236" s="135">
        <f t="shared" si="28"/>
        <v>84.68</v>
      </c>
      <c r="AY236" s="90">
        <f t="shared" si="24"/>
        <v>-0.22224592037163493</v>
      </c>
      <c r="AZ236" s="176">
        <f t="shared" si="25"/>
        <v>0.8802140349160763</v>
      </c>
    </row>
    <row r="237" spans="43:52" x14ac:dyDescent="0.35">
      <c r="AQ237" s="135">
        <v>0.23300000000000001</v>
      </c>
      <c r="AR237" s="135">
        <f t="shared" si="26"/>
        <v>85.045000000000002</v>
      </c>
      <c r="AS237" s="176">
        <f t="shared" si="22"/>
        <v>6.0764008990802199E-2</v>
      </c>
      <c r="AT237" s="135">
        <v>0.23300000000000001</v>
      </c>
      <c r="AU237" s="135">
        <f t="shared" si="27"/>
        <v>85.045000000000002</v>
      </c>
      <c r="AV237" s="176">
        <f t="shared" si="23"/>
        <v>1.0416964062713479</v>
      </c>
      <c r="AW237" s="135">
        <v>0.23300000000000001</v>
      </c>
      <c r="AX237" s="135">
        <f t="shared" si="28"/>
        <v>85.045000000000002</v>
      </c>
      <c r="AY237" s="90">
        <f t="shared" si="24"/>
        <v>-0.22190389871166141</v>
      </c>
      <c r="AZ237" s="176">
        <f t="shared" si="25"/>
        <v>0.88055651655048861</v>
      </c>
    </row>
    <row r="238" spans="43:52" x14ac:dyDescent="0.35">
      <c r="AQ238" s="135">
        <v>0.23400000000000001</v>
      </c>
      <c r="AR238" s="135">
        <f t="shared" si="26"/>
        <v>85.410000000000011</v>
      </c>
      <c r="AS238" s="176">
        <f t="shared" si="22"/>
        <v>6.0764445135422243E-2</v>
      </c>
      <c r="AT238" s="135">
        <v>0.23400000000000001</v>
      </c>
      <c r="AU238" s="135">
        <f t="shared" si="27"/>
        <v>85.410000000000011</v>
      </c>
      <c r="AV238" s="176">
        <f t="shared" si="23"/>
        <v>1.0416964135898552</v>
      </c>
      <c r="AW238" s="135">
        <v>0.23400000000000001</v>
      </c>
      <c r="AX238" s="135">
        <f t="shared" si="28"/>
        <v>85.410000000000011</v>
      </c>
      <c r="AY238" s="90">
        <f t="shared" si="24"/>
        <v>-0.22156186074372236</v>
      </c>
      <c r="AZ238" s="176">
        <f t="shared" si="25"/>
        <v>0.88089899798155513</v>
      </c>
    </row>
    <row r="239" spans="43:52" x14ac:dyDescent="0.35">
      <c r="AQ239" s="135">
        <v>0.23499999999999999</v>
      </c>
      <c r="AR239" s="135">
        <f t="shared" si="26"/>
        <v>85.774999999999991</v>
      </c>
      <c r="AS239" s="176">
        <f t="shared" si="22"/>
        <v>6.0764865624129583E-2</v>
      </c>
      <c r="AT239" s="135">
        <v>0.23499999999999999</v>
      </c>
      <c r="AU239" s="135">
        <f t="shared" si="27"/>
        <v>85.774999999999991</v>
      </c>
      <c r="AV239" s="176">
        <f t="shared" si="23"/>
        <v>1.041696420645656</v>
      </c>
      <c r="AW239" s="135">
        <v>0.23499999999999999</v>
      </c>
      <c r="AX239" s="135">
        <f t="shared" si="28"/>
        <v>85.774999999999991</v>
      </c>
      <c r="AY239" s="90">
        <f t="shared" si="24"/>
        <v>-0.22121980705321062</v>
      </c>
      <c r="AZ239" s="176">
        <f t="shared" si="25"/>
        <v>0.88124147921657492</v>
      </c>
    </row>
    <row r="240" spans="43:52" x14ac:dyDescent="0.35">
      <c r="AQ240" s="135">
        <v>0.23599999999999999</v>
      </c>
      <c r="AR240" s="135">
        <f t="shared" si="26"/>
        <v>86.14</v>
      </c>
      <c r="AS240" s="176">
        <f t="shared" si="22"/>
        <v>6.0765271018911216E-2</v>
      </c>
      <c r="AT240" s="135">
        <v>0.23599999999999999</v>
      </c>
      <c r="AU240" s="135">
        <f t="shared" si="27"/>
        <v>86.14</v>
      </c>
      <c r="AV240" s="176">
        <f t="shared" si="23"/>
        <v>1.041696427448181</v>
      </c>
      <c r="AW240" s="135">
        <v>0.23599999999999999</v>
      </c>
      <c r="AX240" s="135">
        <f t="shared" si="28"/>
        <v>86.14</v>
      </c>
      <c r="AY240" s="90">
        <f t="shared" si="24"/>
        <v>-0.2208777382045064</v>
      </c>
      <c r="AZ240" s="176">
        <f t="shared" si="25"/>
        <v>0.8815839602625859</v>
      </c>
    </row>
    <row r="241" spans="43:52" x14ac:dyDescent="0.35">
      <c r="AQ241" s="135">
        <v>0.23699999999999999</v>
      </c>
      <c r="AR241" s="135">
        <f t="shared" si="26"/>
        <v>86.504999999999995</v>
      </c>
      <c r="AS241" s="176">
        <f t="shared" si="22"/>
        <v>6.0765661861580965E-2</v>
      </c>
      <c r="AT241" s="135">
        <v>0.23699999999999999</v>
      </c>
      <c r="AU241" s="135">
        <f t="shared" si="27"/>
        <v>86.504999999999995</v>
      </c>
      <c r="AV241" s="176">
        <f t="shared" si="23"/>
        <v>1.0416964340065216</v>
      </c>
      <c r="AW241" s="135">
        <v>0.23699999999999999</v>
      </c>
      <c r="AX241" s="135">
        <f t="shared" si="28"/>
        <v>86.504999999999995</v>
      </c>
      <c r="AY241" s="90">
        <f t="shared" si="24"/>
        <v>-0.22053565474173026</v>
      </c>
      <c r="AZ241" s="176">
        <f t="shared" si="25"/>
        <v>0.88192644112637231</v>
      </c>
    </row>
    <row r="242" spans="43:52" x14ac:dyDescent="0.35">
      <c r="AQ242" s="135">
        <v>0.23799999999999999</v>
      </c>
      <c r="AR242" s="135">
        <f t="shared" si="26"/>
        <v>86.86999999999999</v>
      </c>
      <c r="AS242" s="176">
        <f t="shared" si="22"/>
        <v>6.0766038674503621E-2</v>
      </c>
      <c r="AT242" s="135">
        <v>0.23799999999999999</v>
      </c>
      <c r="AU242" s="135">
        <f t="shared" si="27"/>
        <v>86.86999999999999</v>
      </c>
      <c r="AV242" s="176">
        <f t="shared" si="23"/>
        <v>1.0416964403294429</v>
      </c>
      <c r="AW242" s="135">
        <v>0.23799999999999999</v>
      </c>
      <c r="AX242" s="135">
        <f t="shared" si="28"/>
        <v>86.86999999999999</v>
      </c>
      <c r="AY242" s="90">
        <f t="shared" si="24"/>
        <v>-0.2201935571894712</v>
      </c>
      <c r="AZ242" s="176">
        <f t="shared" si="25"/>
        <v>0.88226892181447536</v>
      </c>
    </row>
    <row r="243" spans="43:52" x14ac:dyDescent="0.35">
      <c r="AQ243" s="135">
        <v>0.23899999999999999</v>
      </c>
      <c r="AR243" s="135">
        <f t="shared" si="26"/>
        <v>87.234999999999999</v>
      </c>
      <c r="AS243" s="176">
        <f t="shared" si="22"/>
        <v>6.0766401961293084E-2</v>
      </c>
      <c r="AT243" s="135">
        <v>0.23899999999999999</v>
      </c>
      <c r="AU243" s="135">
        <f t="shared" si="27"/>
        <v>87.234999999999999</v>
      </c>
      <c r="AV243" s="176">
        <f t="shared" si="23"/>
        <v>1.0416964464253955</v>
      </c>
      <c r="AW243" s="135">
        <v>0.23899999999999999</v>
      </c>
      <c r="AX243" s="135">
        <f t="shared" si="28"/>
        <v>87.234999999999999</v>
      </c>
      <c r="AY243" s="90">
        <f t="shared" si="24"/>
        <v>-0.21985148867650819</v>
      </c>
      <c r="AZ243" s="176">
        <f t="shared" si="25"/>
        <v>0.88261135971018034</v>
      </c>
    </row>
    <row r="244" spans="43:52" x14ac:dyDescent="0.35">
      <c r="AQ244" s="135">
        <v>0.24</v>
      </c>
      <c r="AR244" s="135">
        <f t="shared" si="26"/>
        <v>87.6</v>
      </c>
      <c r="AS244" s="176">
        <f t="shared" si="22"/>
        <v>6.076675220748546E-2</v>
      </c>
      <c r="AT244" s="135">
        <v>0.24</v>
      </c>
      <c r="AU244" s="135">
        <f t="shared" si="27"/>
        <v>87.6</v>
      </c>
      <c r="AV244" s="176">
        <f t="shared" si="23"/>
        <v>1.0416964523025272</v>
      </c>
      <c r="AW244" s="135">
        <v>0.24</v>
      </c>
      <c r="AX244" s="135">
        <f t="shared" si="28"/>
        <v>87.6</v>
      </c>
      <c r="AY244" s="90">
        <f t="shared" si="24"/>
        <v>-0.21950936444440336</v>
      </c>
      <c r="AZ244" s="176">
        <f t="shared" si="25"/>
        <v>0.88295384006560929</v>
      </c>
    </row>
    <row r="245" spans="43:52" x14ac:dyDescent="0.35">
      <c r="AQ245" s="135">
        <v>0.24099999999999999</v>
      </c>
      <c r="AR245" s="135">
        <f t="shared" si="26"/>
        <v>87.965000000000003</v>
      </c>
      <c r="AS245" s="176">
        <f t="shared" si="22"/>
        <v>6.0767089881187987E-2</v>
      </c>
      <c r="AT245" s="135">
        <v>0.24099999999999999</v>
      </c>
      <c r="AU245" s="135">
        <f t="shared" si="27"/>
        <v>87.965000000000003</v>
      </c>
      <c r="AV245" s="176">
        <f t="shared" si="23"/>
        <v>1.0416964579686923</v>
      </c>
      <c r="AW245" s="135">
        <v>0.24099999999999999</v>
      </c>
      <c r="AX245" s="135">
        <f t="shared" si="28"/>
        <v>87.965000000000003</v>
      </c>
      <c r="AY245" s="90">
        <f t="shared" si="24"/>
        <v>-0.21916722758627799</v>
      </c>
      <c r="AZ245" s="176">
        <f t="shared" si="25"/>
        <v>0.88329632026360239</v>
      </c>
    </row>
    <row r="246" spans="43:52" x14ac:dyDescent="0.35">
      <c r="AQ246" s="135">
        <v>0.24199999999999999</v>
      </c>
      <c r="AR246" s="135">
        <f t="shared" si="26"/>
        <v>88.33</v>
      </c>
      <c r="AS246" s="176">
        <f t="shared" si="22"/>
        <v>6.076741543370464E-2</v>
      </c>
      <c r="AT246" s="135">
        <v>0.24199999999999999</v>
      </c>
      <c r="AU246" s="135">
        <f t="shared" si="27"/>
        <v>88.33</v>
      </c>
      <c r="AV246" s="176">
        <f t="shared" si="23"/>
        <v>1.0416964634314638</v>
      </c>
      <c r="AW246" s="135">
        <v>0.24199999999999999</v>
      </c>
      <c r="AX246" s="135">
        <f t="shared" si="28"/>
        <v>88.33</v>
      </c>
      <c r="AY246" s="90">
        <f t="shared" si="24"/>
        <v>-0.21882507855535716</v>
      </c>
      <c r="AZ246" s="176">
        <f t="shared" si="25"/>
        <v>0.88363880030981123</v>
      </c>
    </row>
    <row r="247" spans="43:52" x14ac:dyDescent="0.35">
      <c r="AQ247" s="135">
        <v>0.24299999999999999</v>
      </c>
      <c r="AR247" s="135">
        <f t="shared" si="26"/>
        <v>88.694999999999993</v>
      </c>
      <c r="AS247" s="176">
        <f t="shared" si="22"/>
        <v>6.076772930013933E-2</v>
      </c>
      <c r="AT247" s="135">
        <v>0.24299999999999999</v>
      </c>
      <c r="AU247" s="135">
        <f t="shared" si="27"/>
        <v>88.694999999999993</v>
      </c>
      <c r="AV247" s="176">
        <f t="shared" si="23"/>
        <v>1.0416964686981429</v>
      </c>
      <c r="AW247" s="135">
        <v>0.24299999999999999</v>
      </c>
      <c r="AX247" s="135">
        <f t="shared" si="28"/>
        <v>88.694999999999993</v>
      </c>
      <c r="AY247" s="90">
        <f t="shared" si="24"/>
        <v>-0.21848291778859791</v>
      </c>
      <c r="AZ247" s="176">
        <f t="shared" si="25"/>
        <v>0.88398128020968447</v>
      </c>
    </row>
    <row r="248" spans="43:52" x14ac:dyDescent="0.35">
      <c r="AQ248" s="135">
        <v>0.24399999999999999</v>
      </c>
      <c r="AR248" s="135">
        <f t="shared" si="26"/>
        <v>89.06</v>
      </c>
      <c r="AS248" s="176">
        <f t="shared" si="22"/>
        <v>6.0768031899977391E-2</v>
      </c>
      <c r="AT248" s="135">
        <v>0.24399999999999999</v>
      </c>
      <c r="AU248" s="135">
        <f t="shared" si="27"/>
        <v>89.06</v>
      </c>
      <c r="AV248" s="176">
        <f t="shared" si="23"/>
        <v>1.0416964737757686</v>
      </c>
      <c r="AW248" s="135">
        <v>0.24399999999999999</v>
      </c>
      <c r="AX248" s="135">
        <f t="shared" si="28"/>
        <v>89.06</v>
      </c>
      <c r="AY248" s="90">
        <f t="shared" si="24"/>
        <v>-0.21814074570727118</v>
      </c>
      <c r="AZ248" s="176">
        <f t="shared" si="25"/>
        <v>0.8843237599684749</v>
      </c>
    </row>
    <row r="249" spans="43:52" x14ac:dyDescent="0.35">
      <c r="AQ249" s="135">
        <v>0.245</v>
      </c>
      <c r="AR249" s="135">
        <f t="shared" si="26"/>
        <v>89.424999999999997</v>
      </c>
      <c r="AS249" s="176">
        <f t="shared" si="22"/>
        <v>6.0768323637646289E-2</v>
      </c>
      <c r="AT249" s="135">
        <v>0.245</v>
      </c>
      <c r="AU249" s="135">
        <f t="shared" si="27"/>
        <v>89.424999999999997</v>
      </c>
      <c r="AV249" s="176">
        <f t="shared" si="23"/>
        <v>1.0416964786711271</v>
      </c>
      <c r="AW249" s="135">
        <v>0.245</v>
      </c>
      <c r="AX249" s="135">
        <f t="shared" si="28"/>
        <v>89.424999999999997</v>
      </c>
      <c r="AY249" s="90">
        <f t="shared" si="24"/>
        <v>-0.21779856271752696</v>
      </c>
      <c r="AZ249" s="176">
        <f t="shared" si="25"/>
        <v>0.88466623959124657</v>
      </c>
    </row>
    <row r="250" spans="43:52" x14ac:dyDescent="0.35">
      <c r="AQ250" s="135">
        <v>0.246</v>
      </c>
      <c r="AR250" s="135">
        <f t="shared" si="26"/>
        <v>89.789999999999992</v>
      </c>
      <c r="AS250" s="176">
        <f t="shared" si="22"/>
        <v>6.0768604903056064E-2</v>
      </c>
      <c r="AT250" s="135">
        <v>0.246</v>
      </c>
      <c r="AU250" s="135">
        <f t="shared" si="27"/>
        <v>89.789999999999992</v>
      </c>
      <c r="AV250" s="176">
        <f t="shared" si="23"/>
        <v>1.0416964833907609</v>
      </c>
      <c r="AW250" s="135">
        <v>0.246</v>
      </c>
      <c r="AX250" s="135">
        <f t="shared" si="28"/>
        <v>89.789999999999992</v>
      </c>
      <c r="AY250" s="90">
        <f t="shared" si="24"/>
        <v>-0.217456369210935</v>
      </c>
      <c r="AZ250" s="176">
        <f t="shared" si="25"/>
        <v>0.88500871908288192</v>
      </c>
    </row>
    <row r="251" spans="43:52" x14ac:dyDescent="0.35">
      <c r="AQ251" s="135">
        <v>0.247</v>
      </c>
      <c r="AR251" s="135">
        <f t="shared" si="26"/>
        <v>90.155000000000001</v>
      </c>
      <c r="AS251" s="176">
        <f t="shared" si="22"/>
        <v>6.076887607212051E-2</v>
      </c>
      <c r="AT251" s="135">
        <v>0.247</v>
      </c>
      <c r="AU251" s="135">
        <f t="shared" si="27"/>
        <v>90.155000000000001</v>
      </c>
      <c r="AV251" s="176">
        <f t="shared" si="23"/>
        <v>1.0416964879409782</v>
      </c>
      <c r="AW251" s="135">
        <v>0.247</v>
      </c>
      <c r="AX251" s="135">
        <f t="shared" si="28"/>
        <v>90.155000000000001</v>
      </c>
      <c r="AY251" s="90">
        <f t="shared" si="24"/>
        <v>-0.21711420818803046</v>
      </c>
      <c r="AZ251" s="176">
        <f t="shared" si="25"/>
        <v>0.8853511558250684</v>
      </c>
    </row>
    <row r="252" spans="43:52" x14ac:dyDescent="0.35">
      <c r="AQ252" s="135">
        <v>0.248</v>
      </c>
      <c r="AR252" s="135">
        <f t="shared" si="26"/>
        <v>90.52</v>
      </c>
      <c r="AS252" s="176">
        <f t="shared" si="22"/>
        <v>6.0769137507259534E-2</v>
      </c>
      <c r="AT252" s="135">
        <v>0.248</v>
      </c>
      <c r="AU252" s="135">
        <f t="shared" si="27"/>
        <v>90.52</v>
      </c>
      <c r="AV252" s="176">
        <f t="shared" si="23"/>
        <v>1.0416964923278602</v>
      </c>
      <c r="AW252" s="135">
        <v>0.248</v>
      </c>
      <c r="AX252" s="135">
        <f t="shared" si="28"/>
        <v>90.52</v>
      </c>
      <c r="AY252" s="90">
        <f t="shared" si="24"/>
        <v>-0.21677199476673528</v>
      </c>
      <c r="AZ252" s="176">
        <f t="shared" si="25"/>
        <v>0.88569363506838439</v>
      </c>
    </row>
    <row r="253" spans="43:52" x14ac:dyDescent="0.35">
      <c r="AQ253" s="135">
        <v>0.249</v>
      </c>
      <c r="AR253" s="135">
        <f t="shared" si="26"/>
        <v>90.885000000000005</v>
      </c>
      <c r="AS253" s="176">
        <f t="shared" si="22"/>
        <v>6.07693895578836E-2</v>
      </c>
      <c r="AT253" s="135">
        <v>0.249</v>
      </c>
      <c r="AU253" s="135">
        <f t="shared" si="27"/>
        <v>90.885000000000005</v>
      </c>
      <c r="AV253" s="176">
        <f t="shared" si="23"/>
        <v>1.0416964965572699</v>
      </c>
      <c r="AW253" s="135">
        <v>0.249</v>
      </c>
      <c r="AX253" s="135">
        <f t="shared" si="28"/>
        <v>90.885000000000005</v>
      </c>
      <c r="AY253" s="90">
        <f t="shared" si="24"/>
        <v>-0.21642977192096838</v>
      </c>
      <c r="AZ253" s="176">
        <f t="shared" si="25"/>
        <v>0.88603611419418515</v>
      </c>
    </row>
    <row r="254" spans="43:52" x14ac:dyDescent="0.35">
      <c r="AQ254" s="135">
        <v>0.25</v>
      </c>
      <c r="AR254" s="135">
        <f t="shared" si="26"/>
        <v>91.25</v>
      </c>
      <c r="AS254" s="176">
        <f t="shared" si="22"/>
        <v>6.0769632560860661E-2</v>
      </c>
      <c r="AT254" s="135">
        <v>0.25</v>
      </c>
      <c r="AU254" s="135">
        <f t="shared" si="27"/>
        <v>91.25</v>
      </c>
      <c r="AV254" s="176">
        <f t="shared" si="23"/>
        <v>1.0416965006348602</v>
      </c>
      <c r="AW254" s="135">
        <v>0.25</v>
      </c>
      <c r="AX254" s="135">
        <f t="shared" si="28"/>
        <v>91.25</v>
      </c>
      <c r="AY254" s="90">
        <f t="shared" si="24"/>
        <v>-0.21608753998903177</v>
      </c>
      <c r="AZ254" s="176">
        <f t="shared" si="25"/>
        <v>0.8863785932066891</v>
      </c>
    </row>
    <row r="255" spans="43:52" x14ac:dyDescent="0.35">
      <c r="AQ255" s="135">
        <v>0.251</v>
      </c>
      <c r="AR255" s="135">
        <f t="shared" si="26"/>
        <v>91.614999999999995</v>
      </c>
      <c r="AS255" s="176">
        <f t="shared" si="22"/>
        <v>6.0769866840966413E-2</v>
      </c>
      <c r="AT255" s="135">
        <v>0.251</v>
      </c>
      <c r="AU255" s="135">
        <f t="shared" si="27"/>
        <v>91.614999999999995</v>
      </c>
      <c r="AV255" s="176">
        <f t="shared" si="23"/>
        <v>1.0416965045660806</v>
      </c>
      <c r="AW255" s="135">
        <v>0.251</v>
      </c>
      <c r="AX255" s="135">
        <f t="shared" si="28"/>
        <v>91.614999999999995</v>
      </c>
      <c r="AY255" s="90">
        <f t="shared" si="24"/>
        <v>-0.2157452992970843</v>
      </c>
      <c r="AZ255" s="176">
        <f t="shared" si="25"/>
        <v>0.88672107210996276</v>
      </c>
    </row>
    <row r="256" spans="43:52" x14ac:dyDescent="0.35">
      <c r="AQ256" s="135">
        <v>0.252</v>
      </c>
      <c r="AR256" s="135">
        <f t="shared" si="26"/>
        <v>91.98</v>
      </c>
      <c r="AS256" s="176">
        <f t="shared" si="22"/>
        <v>6.0770092711318342E-2</v>
      </c>
      <c r="AT256" s="135">
        <v>0.252</v>
      </c>
      <c r="AU256" s="135">
        <f t="shared" si="27"/>
        <v>91.98</v>
      </c>
      <c r="AV256" s="176">
        <f t="shared" si="23"/>
        <v>1.0416965083561853</v>
      </c>
      <c r="AW256" s="135">
        <v>0.252</v>
      </c>
      <c r="AX256" s="135">
        <f t="shared" si="28"/>
        <v>91.98</v>
      </c>
      <c r="AY256" s="90">
        <f t="shared" si="24"/>
        <v>-0.21540305015957628</v>
      </c>
      <c r="AZ256" s="176">
        <f t="shared" si="25"/>
        <v>0.88706355090792743</v>
      </c>
    </row>
    <row r="257" spans="43:52" x14ac:dyDescent="0.35">
      <c r="AQ257" s="135">
        <v>0.253</v>
      </c>
      <c r="AR257" s="135">
        <f t="shared" si="26"/>
        <v>92.344999999999999</v>
      </c>
      <c r="AS257" s="176">
        <f t="shared" si="22"/>
        <v>6.0770310473794248E-2</v>
      </c>
      <c r="AT257" s="135">
        <v>0.253</v>
      </c>
      <c r="AU257" s="135">
        <f t="shared" si="27"/>
        <v>92.344999999999999</v>
      </c>
      <c r="AV257" s="176">
        <f t="shared" si="23"/>
        <v>1.0416965120102399</v>
      </c>
      <c r="AW257" s="135">
        <v>0.253</v>
      </c>
      <c r="AX257" s="135">
        <f t="shared" si="28"/>
        <v>92.344999999999999</v>
      </c>
      <c r="AY257" s="90">
        <f t="shared" si="24"/>
        <v>-0.2150607928796712</v>
      </c>
      <c r="AZ257" s="176">
        <f t="shared" si="25"/>
        <v>0.88740602960436299</v>
      </c>
    </row>
    <row r="258" spans="43:52" x14ac:dyDescent="0.35">
      <c r="AQ258" s="135">
        <v>0.254</v>
      </c>
      <c r="AR258" s="135">
        <f t="shared" si="26"/>
        <v>92.710000000000008</v>
      </c>
      <c r="AS258" s="176">
        <f t="shared" si="22"/>
        <v>6.0770520419435654E-2</v>
      </c>
      <c r="AT258" s="135">
        <v>0.254</v>
      </c>
      <c r="AU258" s="135">
        <f t="shared" si="27"/>
        <v>92.710000000000008</v>
      </c>
      <c r="AV258" s="176">
        <f t="shared" si="23"/>
        <v>1.0416965155331281</v>
      </c>
      <c r="AW258" s="135">
        <v>0.254</v>
      </c>
      <c r="AX258" s="135">
        <f t="shared" si="28"/>
        <v>92.710000000000008</v>
      </c>
      <c r="AY258" s="90">
        <f t="shared" si="24"/>
        <v>-0.21471852774964986</v>
      </c>
      <c r="AZ258" s="176">
        <f t="shared" si="25"/>
        <v>0.88774850820291407</v>
      </c>
    </row>
    <row r="259" spans="43:52" x14ac:dyDescent="0.35">
      <c r="AQ259" s="135">
        <v>0.255</v>
      </c>
      <c r="AR259" s="135">
        <f t="shared" si="26"/>
        <v>93.075000000000003</v>
      </c>
      <c r="AS259" s="176">
        <f t="shared" si="22"/>
        <v>6.0770722828836825E-2</v>
      </c>
      <c r="AT259" s="135">
        <v>0.255</v>
      </c>
      <c r="AU259" s="135">
        <f t="shared" si="27"/>
        <v>93.075000000000003</v>
      </c>
      <c r="AV259" s="176">
        <f t="shared" si="23"/>
        <v>1.0416965189295582</v>
      </c>
      <c r="AW259" s="135">
        <v>0.255</v>
      </c>
      <c r="AX259" s="135">
        <f t="shared" si="28"/>
        <v>93.075000000000003</v>
      </c>
      <c r="AY259" s="90">
        <f t="shared" si="24"/>
        <v>-0.21437629767432131</v>
      </c>
      <c r="AZ259" s="176">
        <f t="shared" si="25"/>
        <v>0.88809094408407363</v>
      </c>
    </row>
    <row r="260" spans="43:52" x14ac:dyDescent="0.35">
      <c r="AQ260" s="135">
        <v>0.25600000000000001</v>
      </c>
      <c r="AR260" s="135">
        <f t="shared" si="26"/>
        <v>93.44</v>
      </c>
      <c r="AS260" s="176">
        <f t="shared" ref="AS260:AS323" si="29">$BP$36*$BR$20/$BR$13*(1-EXP(-$BR$13*AQ260))</f>
        <v>6.0770917972519774E-2</v>
      </c>
      <c r="AT260" s="135">
        <v>0.25600000000000001</v>
      </c>
      <c r="AU260" s="135">
        <f t="shared" si="27"/>
        <v>93.44</v>
      </c>
      <c r="AV260" s="176">
        <f t="shared" ref="AV260:AV323" si="30">$BR$15*$BR$20/$BR$14*(1-EXP(-$BR$14*AT260))-$BR$16*(EXP(-$BR$13*AT260)-EXP(-$BR$14*AT260))</f>
        <v>1.0416965222040693</v>
      </c>
      <c r="AW260" s="135">
        <v>0.25600000000000001</v>
      </c>
      <c r="AX260" s="135">
        <f t="shared" si="28"/>
        <v>93.44</v>
      </c>
      <c r="AY260" s="90">
        <f t="shared" ref="AY260:AY323" si="31">-EXP(-(Lm)*AW260)*(-$BR$17+(EXP(Lm-$BR$14)-EXP((Lm-$BR$14)*AW260))*(($BR$20*$BR$15-$BR$14*$BR$16+$BR$16*Lm)*$BR$14-$BR$20*$BR$15*Lm)/($BR$14*($BR$14-Lm))+$BR$16*($BR$14-Lm)*(1-EXP((Lm-$BR$13)*AW260))/($BR$13-Lm)+$BR$20*(EXP(Lm*AW260)-1)*($BR$15*(1/$BR$14-1/Lm)+1/($BP$42*Lm))+($BR$20*$BR$15/$BR$14-$BR$16)*(1-EXP(Lm-$BR$14)))</f>
        <v>-0.21403401767931884</v>
      </c>
      <c r="AZ260" s="176">
        <f t="shared" ref="AZ260:AZ323" si="32">AS260+AV260+AY260</f>
        <v>0.8884334224972702</v>
      </c>
    </row>
    <row r="261" spans="43:52" x14ac:dyDescent="0.35">
      <c r="AQ261" s="135">
        <v>0.25700000000000001</v>
      </c>
      <c r="AR261" s="135">
        <f t="shared" si="26"/>
        <v>93.805000000000007</v>
      </c>
      <c r="AS261" s="176">
        <f t="shared" si="29"/>
        <v>6.0771106111295804E-2</v>
      </c>
      <c r="AT261" s="135">
        <v>0.25700000000000001</v>
      </c>
      <c r="AU261" s="135">
        <f t="shared" si="27"/>
        <v>93.805000000000007</v>
      </c>
      <c r="AV261" s="176">
        <f t="shared" si="30"/>
        <v>1.0416965253610382</v>
      </c>
      <c r="AW261" s="135">
        <v>0.25700000000000001</v>
      </c>
      <c r="AX261" s="135">
        <f t="shared" si="28"/>
        <v>93.805000000000007</v>
      </c>
      <c r="AY261" s="90">
        <f t="shared" si="31"/>
        <v>-0.21369173064958463</v>
      </c>
      <c r="AZ261" s="176">
        <f t="shared" si="32"/>
        <v>0.88877590082274938</v>
      </c>
    </row>
    <row r="262" spans="43:52" x14ac:dyDescent="0.35">
      <c r="AQ262" s="135">
        <v>0.25800000000000001</v>
      </c>
      <c r="AR262" s="135">
        <f t="shared" ref="AR262:AR325" si="33">AQ262*365</f>
        <v>94.17</v>
      </c>
      <c r="AS262" s="176">
        <f t="shared" si="29"/>
        <v>6.0771287496614125E-2</v>
      </c>
      <c r="AT262" s="135">
        <v>0.25800000000000001</v>
      </c>
      <c r="AU262" s="135">
        <f t="shared" ref="AU262:AU325" si="34">AT262*365</f>
        <v>94.17</v>
      </c>
      <c r="AV262" s="176">
        <f t="shared" si="30"/>
        <v>1.041696528404684</v>
      </c>
      <c r="AW262" s="135">
        <v>0.25800000000000001</v>
      </c>
      <c r="AX262" s="135">
        <f t="shared" ref="AX262:AX325" si="35">AW262*365</f>
        <v>94.17</v>
      </c>
      <c r="AY262" s="90">
        <f t="shared" si="31"/>
        <v>-0.21334943683763857</v>
      </c>
      <c r="AZ262" s="176">
        <f t="shared" si="32"/>
        <v>0.88911837906365965</v>
      </c>
    </row>
    <row r="263" spans="43:52" x14ac:dyDescent="0.35">
      <c r="AQ263" s="135">
        <v>0.25900000000000001</v>
      </c>
      <c r="AR263" s="135">
        <f t="shared" si="33"/>
        <v>94.534999999999997</v>
      </c>
      <c r="AS263" s="176">
        <f t="shared" si="29"/>
        <v>6.0771462370897845E-2</v>
      </c>
      <c r="AT263" s="135">
        <v>0.25900000000000001</v>
      </c>
      <c r="AU263" s="135">
        <f t="shared" si="34"/>
        <v>94.534999999999997</v>
      </c>
      <c r="AV263" s="176">
        <f t="shared" si="30"/>
        <v>1.0416965313390747</v>
      </c>
      <c r="AW263" s="135">
        <v>0.25900000000000001</v>
      </c>
      <c r="AX263" s="135">
        <f t="shared" si="35"/>
        <v>94.534999999999997</v>
      </c>
      <c r="AY263" s="90">
        <f t="shared" si="31"/>
        <v>-0.21300713648693589</v>
      </c>
      <c r="AZ263" s="176">
        <f t="shared" si="32"/>
        <v>0.88946085722303669</v>
      </c>
    </row>
    <row r="264" spans="43:52" x14ac:dyDescent="0.35">
      <c r="AQ264" s="135">
        <v>0.26</v>
      </c>
      <c r="AR264" s="135">
        <f t="shared" si="33"/>
        <v>94.9</v>
      </c>
      <c r="AS264" s="176">
        <f t="shared" si="29"/>
        <v>6.0771630967868043E-2</v>
      </c>
      <c r="AT264" s="135">
        <v>0.26</v>
      </c>
      <c r="AU264" s="135">
        <f t="shared" si="34"/>
        <v>94.9</v>
      </c>
      <c r="AV264" s="176">
        <f t="shared" si="30"/>
        <v>1.0416965341681321</v>
      </c>
      <c r="AW264" s="135">
        <v>0.26</v>
      </c>
      <c r="AX264" s="135">
        <f t="shared" si="35"/>
        <v>94.9</v>
      </c>
      <c r="AY264" s="90">
        <f t="shared" si="31"/>
        <v>-0.21266482983219293</v>
      </c>
      <c r="AZ264" s="176">
        <f t="shared" si="32"/>
        <v>0.88980333530380729</v>
      </c>
    </row>
    <row r="265" spans="43:52" x14ac:dyDescent="0.35">
      <c r="AQ265" s="135">
        <v>0.26100000000000001</v>
      </c>
      <c r="AR265" s="135">
        <f t="shared" si="33"/>
        <v>95.265000000000001</v>
      </c>
      <c r="AS265" s="176">
        <f t="shared" si="29"/>
        <v>6.0771793512856116E-2</v>
      </c>
      <c r="AT265" s="135">
        <v>0.26100000000000001</v>
      </c>
      <c r="AU265" s="135">
        <f t="shared" si="34"/>
        <v>95.265000000000001</v>
      </c>
      <c r="AV265" s="176">
        <f t="shared" si="30"/>
        <v>1.0416965368956372</v>
      </c>
      <c r="AW265" s="135">
        <v>0.26100000000000001</v>
      </c>
      <c r="AX265" s="135">
        <f t="shared" si="35"/>
        <v>95.265000000000001</v>
      </c>
      <c r="AY265" s="90">
        <f t="shared" si="31"/>
        <v>-0.21232251709970032</v>
      </c>
      <c r="AZ265" s="176">
        <f t="shared" si="32"/>
        <v>0.89014581330879317</v>
      </c>
    </row>
    <row r="266" spans="43:52" x14ac:dyDescent="0.35">
      <c r="AQ266" s="135">
        <v>0.26200000000000001</v>
      </c>
      <c r="AR266" s="135">
        <f t="shared" si="33"/>
        <v>95.63000000000001</v>
      </c>
      <c r="AS266" s="176">
        <f t="shared" si="29"/>
        <v>6.0771950223104922E-2</v>
      </c>
      <c r="AT266" s="135">
        <v>0.26200000000000001</v>
      </c>
      <c r="AU266" s="135">
        <f t="shared" si="34"/>
        <v>95.63000000000001</v>
      </c>
      <c r="AV266" s="176">
        <f t="shared" si="30"/>
        <v>1.0416965395252353</v>
      </c>
      <c r="AW266" s="135">
        <v>0.26200000000000001</v>
      </c>
      <c r="AX266" s="135">
        <f t="shared" si="35"/>
        <v>95.63000000000001</v>
      </c>
      <c r="AY266" s="90">
        <f t="shared" si="31"/>
        <v>-0.21198024113064654</v>
      </c>
      <c r="AZ266" s="176">
        <f t="shared" si="32"/>
        <v>0.89048824861769382</v>
      </c>
    </row>
    <row r="267" spans="43:52" x14ac:dyDescent="0.35">
      <c r="AQ267" s="135">
        <v>0.26300000000000001</v>
      </c>
      <c r="AR267" s="135">
        <f t="shared" si="33"/>
        <v>95.995000000000005</v>
      </c>
      <c r="AS267" s="176">
        <f t="shared" si="29"/>
        <v>6.0772101308059122E-2</v>
      </c>
      <c r="AT267" s="135">
        <v>0.26300000000000001</v>
      </c>
      <c r="AU267" s="135">
        <f t="shared" si="34"/>
        <v>95.995000000000005</v>
      </c>
      <c r="AV267" s="176">
        <f t="shared" si="30"/>
        <v>1.0416965420604412</v>
      </c>
      <c r="AW267" s="135">
        <v>0.26300000000000001</v>
      </c>
      <c r="AX267" s="135">
        <f t="shared" si="35"/>
        <v>95.995000000000005</v>
      </c>
      <c r="AY267" s="90">
        <f t="shared" si="31"/>
        <v>-0.21163791688932704</v>
      </c>
      <c r="AZ267" s="176">
        <f t="shared" si="32"/>
        <v>0.89083072647917327</v>
      </c>
    </row>
    <row r="268" spans="43:52" x14ac:dyDescent="0.35">
      <c r="AQ268" s="135">
        <v>0.26400000000000001</v>
      </c>
      <c r="AR268" s="135">
        <f t="shared" si="33"/>
        <v>96.36</v>
      </c>
      <c r="AS268" s="176">
        <f t="shared" si="29"/>
        <v>6.0772246969645151E-2</v>
      </c>
      <c r="AT268" s="135">
        <v>0.26400000000000001</v>
      </c>
      <c r="AU268" s="135">
        <f t="shared" si="34"/>
        <v>96.36</v>
      </c>
      <c r="AV268" s="176">
        <f t="shared" si="30"/>
        <v>1.0416965445046427</v>
      </c>
      <c r="AW268" s="135">
        <v>0.26400000000000001</v>
      </c>
      <c r="AX268" s="135">
        <f t="shared" si="35"/>
        <v>96.36</v>
      </c>
      <c r="AY268" s="90">
        <f t="shared" si="31"/>
        <v>-0.21129558720154873</v>
      </c>
      <c r="AZ268" s="176">
        <f t="shared" si="32"/>
        <v>0.89117320427273916</v>
      </c>
    </row>
    <row r="269" spans="43:52" x14ac:dyDescent="0.35">
      <c r="AQ269" s="135">
        <v>0.26500000000000001</v>
      </c>
      <c r="AR269" s="135">
        <f t="shared" si="33"/>
        <v>96.725000000000009</v>
      </c>
      <c r="AS269" s="176">
        <f t="shared" si="29"/>
        <v>6.0772387402541039E-2</v>
      </c>
      <c r="AT269" s="135">
        <v>0.26500000000000001</v>
      </c>
      <c r="AU269" s="135">
        <f t="shared" si="34"/>
        <v>96.725000000000009</v>
      </c>
      <c r="AV269" s="176">
        <f t="shared" si="30"/>
        <v>1.0416965468611068</v>
      </c>
      <c r="AW269" s="135">
        <v>0.26500000000000001</v>
      </c>
      <c r="AX269" s="135">
        <f t="shared" si="35"/>
        <v>96.725000000000009</v>
      </c>
      <c r="AY269" s="90">
        <f t="shared" si="31"/>
        <v>-0.21095325226281816</v>
      </c>
      <c r="AZ269" s="176">
        <f t="shared" si="32"/>
        <v>0.89151568200082965</v>
      </c>
    </row>
    <row r="270" spans="43:52" x14ac:dyDescent="0.35">
      <c r="AQ270" s="135">
        <v>0.26600000000000001</v>
      </c>
      <c r="AR270" s="135">
        <f t="shared" si="33"/>
        <v>97.09</v>
      </c>
      <c r="AS270" s="176">
        <f t="shared" si="29"/>
        <v>6.0772522794436637E-2</v>
      </c>
      <c r="AT270" s="135">
        <v>0.26600000000000001</v>
      </c>
      <c r="AU270" s="135">
        <f t="shared" si="34"/>
        <v>97.09</v>
      </c>
      <c r="AV270" s="176">
        <f t="shared" si="30"/>
        <v>1.041696549132983</v>
      </c>
      <c r="AW270" s="135">
        <v>0.26600000000000001</v>
      </c>
      <c r="AX270" s="135">
        <f t="shared" si="35"/>
        <v>97.09</v>
      </c>
      <c r="AY270" s="90">
        <f t="shared" si="31"/>
        <v>-0.21061091226162473</v>
      </c>
      <c r="AZ270" s="176">
        <f t="shared" si="32"/>
        <v>0.89185815966579496</v>
      </c>
    </row>
    <row r="271" spans="43:52" x14ac:dyDescent="0.35">
      <c r="AQ271" s="135">
        <v>0.26700000000000002</v>
      </c>
      <c r="AR271" s="135">
        <f t="shared" si="33"/>
        <v>97.455000000000013</v>
      </c>
      <c r="AS271" s="176">
        <f t="shared" si="29"/>
        <v>6.0772653326284433E-2</v>
      </c>
      <c r="AT271" s="135">
        <v>0.26700000000000002</v>
      </c>
      <c r="AU271" s="135">
        <f t="shared" si="34"/>
        <v>97.455000000000013</v>
      </c>
      <c r="AV271" s="176">
        <f t="shared" si="30"/>
        <v>1.0416965513233076</v>
      </c>
      <c r="AW271" s="135">
        <v>0.26700000000000002</v>
      </c>
      <c r="AX271" s="135">
        <f t="shared" si="35"/>
        <v>97.455000000000013</v>
      </c>
      <c r="AY271" s="90">
        <f t="shared" si="31"/>
        <v>-0.21026856737969102</v>
      </c>
      <c r="AZ271" s="176">
        <f t="shared" si="32"/>
        <v>0.89220063726990106</v>
      </c>
    </row>
    <row r="272" spans="43:52" x14ac:dyDescent="0.35">
      <c r="AQ272" s="135">
        <v>0.26800000000000002</v>
      </c>
      <c r="AR272" s="135">
        <f t="shared" si="33"/>
        <v>97.820000000000007</v>
      </c>
      <c r="AS272" s="176">
        <f t="shared" si="29"/>
        <v>6.0772779172541452E-2</v>
      </c>
      <c r="AT272" s="135">
        <v>0.26800000000000002</v>
      </c>
      <c r="AU272" s="135">
        <f t="shared" si="34"/>
        <v>97.820000000000007</v>
      </c>
      <c r="AV272" s="176">
        <f t="shared" si="30"/>
        <v>1.0416965534350078</v>
      </c>
      <c r="AW272" s="135">
        <v>0.26800000000000002</v>
      </c>
      <c r="AX272" s="135">
        <f t="shared" si="35"/>
        <v>97.820000000000007</v>
      </c>
      <c r="AY272" s="90">
        <f t="shared" si="31"/>
        <v>-0.20992621779221729</v>
      </c>
      <c r="AZ272" s="176">
        <f t="shared" si="32"/>
        <v>0.89254311481533188</v>
      </c>
    </row>
    <row r="273" spans="43:52" x14ac:dyDescent="0.35">
      <c r="AQ273" s="135">
        <v>0.26900000000000002</v>
      </c>
      <c r="AR273" s="135">
        <f t="shared" si="33"/>
        <v>98.185000000000002</v>
      </c>
      <c r="AS273" s="176">
        <f t="shared" si="29"/>
        <v>6.0772900501402355E-2</v>
      </c>
      <c r="AT273" s="135">
        <v>0.26900000000000002</v>
      </c>
      <c r="AU273" s="135">
        <f t="shared" si="34"/>
        <v>98.185000000000002</v>
      </c>
      <c r="AV273" s="176">
        <f t="shared" si="30"/>
        <v>1.0416965554709063</v>
      </c>
      <c r="AW273" s="135">
        <v>0.26900000000000002</v>
      </c>
      <c r="AX273" s="135">
        <f t="shared" si="35"/>
        <v>98.185000000000002</v>
      </c>
      <c r="AY273" s="90">
        <f t="shared" si="31"/>
        <v>-0.20958386366811388</v>
      </c>
      <c r="AZ273" s="176">
        <f t="shared" si="32"/>
        <v>0.89288559230419484</v>
      </c>
    </row>
    <row r="274" spans="43:52" x14ac:dyDescent="0.35">
      <c r="AQ274" s="135">
        <v>0.27</v>
      </c>
      <c r="AR274" s="135">
        <f t="shared" si="33"/>
        <v>98.550000000000011</v>
      </c>
      <c r="AS274" s="176">
        <f t="shared" si="29"/>
        <v>6.0773017475024255E-2</v>
      </c>
      <c r="AT274" s="135">
        <v>0.27</v>
      </c>
      <c r="AU274" s="135">
        <f t="shared" si="34"/>
        <v>98.550000000000011</v>
      </c>
      <c r="AV274" s="176">
        <f t="shared" si="30"/>
        <v>1.0416965574337238</v>
      </c>
      <c r="AW274" s="135">
        <v>0.27</v>
      </c>
      <c r="AX274" s="135">
        <f t="shared" si="35"/>
        <v>98.550000000000011</v>
      </c>
      <c r="AY274" s="90">
        <f t="shared" si="31"/>
        <v>-0.20924154779324924</v>
      </c>
      <c r="AZ274" s="176">
        <f t="shared" si="32"/>
        <v>0.89322802711549887</v>
      </c>
    </row>
    <row r="275" spans="43:52" x14ac:dyDescent="0.35">
      <c r="AQ275" s="135">
        <v>0.27100000000000002</v>
      </c>
      <c r="AR275" s="135">
        <f t="shared" si="33"/>
        <v>98.915000000000006</v>
      </c>
      <c r="AS275" s="176">
        <f t="shared" si="29"/>
        <v>6.0773130249743491E-2</v>
      </c>
      <c r="AT275" s="135">
        <v>0.27100000000000002</v>
      </c>
      <c r="AU275" s="135">
        <f t="shared" si="34"/>
        <v>98.915000000000006</v>
      </c>
      <c r="AV275" s="176">
        <f t="shared" si="30"/>
        <v>1.0416965593260838</v>
      </c>
      <c r="AW275" s="135">
        <v>0.27100000000000002</v>
      </c>
      <c r="AX275" s="135">
        <f t="shared" si="35"/>
        <v>98.915000000000006</v>
      </c>
      <c r="AY275" s="90">
        <f t="shared" si="31"/>
        <v>-0.20889918507858427</v>
      </c>
      <c r="AZ275" s="176">
        <f t="shared" si="32"/>
        <v>0.89357050449724296</v>
      </c>
    </row>
    <row r="276" spans="43:52" x14ac:dyDescent="0.35">
      <c r="AQ276" s="135">
        <v>0.27200000000000002</v>
      </c>
      <c r="AR276" s="135">
        <f t="shared" si="33"/>
        <v>99.28</v>
      </c>
      <c r="AS276" s="176">
        <f t="shared" si="29"/>
        <v>6.0773238976284491E-2</v>
      </c>
      <c r="AT276" s="135">
        <v>0.27200000000000002</v>
      </c>
      <c r="AU276" s="135">
        <f t="shared" si="34"/>
        <v>99.28</v>
      </c>
      <c r="AV276" s="176">
        <f t="shared" si="30"/>
        <v>1.0416965611505151</v>
      </c>
      <c r="AW276" s="135">
        <v>0.27200000000000002</v>
      </c>
      <c r="AX276" s="135">
        <f t="shared" si="35"/>
        <v>99.28</v>
      </c>
      <c r="AY276" s="90">
        <f t="shared" si="31"/>
        <v>-0.20855681829850553</v>
      </c>
      <c r="AZ276" s="176">
        <f t="shared" si="32"/>
        <v>0.89391298182829404</v>
      </c>
    </row>
    <row r="277" spans="43:52" x14ac:dyDescent="0.35">
      <c r="AQ277" s="135">
        <v>0.27300000000000002</v>
      </c>
      <c r="AR277" s="135">
        <f t="shared" si="33"/>
        <v>99.64500000000001</v>
      </c>
      <c r="AS277" s="176">
        <f t="shared" si="29"/>
        <v>6.0773343799961264E-2</v>
      </c>
      <c r="AT277" s="135">
        <v>0.27300000000000002</v>
      </c>
      <c r="AU277" s="135">
        <f t="shared" si="34"/>
        <v>99.64500000000001</v>
      </c>
      <c r="AV277" s="176">
        <f t="shared" si="30"/>
        <v>1.0416965629094566</v>
      </c>
      <c r="AW277" s="135">
        <v>0.27300000000000002</v>
      </c>
      <c r="AX277" s="135">
        <f t="shared" si="35"/>
        <v>99.64500000000001</v>
      </c>
      <c r="AY277" s="90">
        <f t="shared" si="31"/>
        <v>-0.20821444759894603</v>
      </c>
      <c r="AZ277" s="176">
        <f t="shared" si="32"/>
        <v>0.89425545911047188</v>
      </c>
    </row>
    <row r="278" spans="43:52" x14ac:dyDescent="0.35">
      <c r="AQ278" s="135">
        <v>0.27400000000000002</v>
      </c>
      <c r="AR278" s="135">
        <f t="shared" si="33"/>
        <v>100.01</v>
      </c>
      <c r="AS278" s="176">
        <f t="shared" si="29"/>
        <v>6.0773444860871606E-2</v>
      </c>
      <c r="AT278" s="135">
        <v>0.27400000000000002</v>
      </c>
      <c r="AU278" s="135">
        <f t="shared" si="34"/>
        <v>100.01</v>
      </c>
      <c r="AV278" s="176">
        <f t="shared" si="30"/>
        <v>1.0416965646052589</v>
      </c>
      <c r="AW278" s="135">
        <v>0.27400000000000002</v>
      </c>
      <c r="AX278" s="135">
        <f t="shared" si="35"/>
        <v>100.01</v>
      </c>
      <c r="AY278" s="90">
        <f t="shared" si="31"/>
        <v>-0.20787207312059969</v>
      </c>
      <c r="AZ278" s="176">
        <f t="shared" si="32"/>
        <v>0.89459793634553098</v>
      </c>
    </row>
    <row r="279" spans="43:52" x14ac:dyDescent="0.35">
      <c r="AQ279" s="135">
        <v>0.27500000000000002</v>
      </c>
      <c r="AR279" s="135">
        <f t="shared" si="33"/>
        <v>100.37500000000001</v>
      </c>
      <c r="AS279" s="176">
        <f t="shared" si="29"/>
        <v>6.0773542294084368E-2</v>
      </c>
      <c r="AT279" s="135">
        <v>0.27500000000000002</v>
      </c>
      <c r="AU279" s="135">
        <f t="shared" si="34"/>
        <v>100.37500000000001</v>
      </c>
      <c r="AV279" s="176">
        <f t="shared" si="30"/>
        <v>1.0416965662401882</v>
      </c>
      <c r="AW279" s="135">
        <v>0.27500000000000002</v>
      </c>
      <c r="AX279" s="135">
        <f t="shared" si="35"/>
        <v>100.37500000000001</v>
      </c>
      <c r="AY279" s="90">
        <f t="shared" si="31"/>
        <v>-0.20752969499911089</v>
      </c>
      <c r="AZ279" s="176">
        <f t="shared" si="32"/>
        <v>0.89494041353516163</v>
      </c>
    </row>
    <row r="280" spans="43:52" x14ac:dyDescent="0.35">
      <c r="AQ280" s="135">
        <v>0.27600000000000002</v>
      </c>
      <c r="AR280" s="135">
        <f t="shared" si="33"/>
        <v>100.74000000000001</v>
      </c>
      <c r="AS280" s="176">
        <f t="shared" si="29"/>
        <v>6.0773636229819905E-2</v>
      </c>
      <c r="AT280" s="135">
        <v>0.27600000000000002</v>
      </c>
      <c r="AU280" s="135">
        <f t="shared" si="34"/>
        <v>100.74000000000001</v>
      </c>
      <c r="AV280" s="176">
        <f t="shared" si="30"/>
        <v>1.0416965678164301</v>
      </c>
      <c r="AW280" s="135">
        <v>0.27600000000000002</v>
      </c>
      <c r="AX280" s="135">
        <f t="shared" si="35"/>
        <v>100.74000000000001</v>
      </c>
      <c r="AY280" s="90">
        <f t="shared" si="31"/>
        <v>-0.20718731336525417</v>
      </c>
      <c r="AZ280" s="176">
        <f t="shared" si="32"/>
        <v>0.89528289068099576</v>
      </c>
    </row>
    <row r="281" spans="43:52" x14ac:dyDescent="0.35">
      <c r="AQ281" s="135">
        <v>0.27700000000000002</v>
      </c>
      <c r="AR281" s="135">
        <f t="shared" si="33"/>
        <v>101.105</v>
      </c>
      <c r="AS281" s="176">
        <f t="shared" si="29"/>
        <v>6.077372679362418E-2</v>
      </c>
      <c r="AT281" s="135">
        <v>0.27700000000000002</v>
      </c>
      <c r="AU281" s="135">
        <f t="shared" si="34"/>
        <v>101.105</v>
      </c>
      <c r="AV281" s="176">
        <f t="shared" si="30"/>
        <v>1.0416965693360907</v>
      </c>
      <c r="AW281" s="135">
        <v>0.27700000000000002</v>
      </c>
      <c r="AX281" s="135">
        <f t="shared" si="35"/>
        <v>101.105</v>
      </c>
      <c r="AY281" s="90">
        <f t="shared" si="31"/>
        <v>-0.20684492834511017</v>
      </c>
      <c r="AZ281" s="176">
        <f t="shared" si="32"/>
        <v>0.89562536778460466</v>
      </c>
    </row>
    <row r="282" spans="43:52" x14ac:dyDescent="0.35">
      <c r="AQ282" s="135">
        <v>0.27800000000000002</v>
      </c>
      <c r="AR282" s="135">
        <f t="shared" si="33"/>
        <v>101.47000000000001</v>
      </c>
      <c r="AS282" s="176">
        <f t="shared" si="29"/>
        <v>6.077381410653656E-2</v>
      </c>
      <c r="AT282" s="135">
        <v>0.27800000000000002</v>
      </c>
      <c r="AU282" s="135">
        <f t="shared" si="34"/>
        <v>101.47000000000001</v>
      </c>
      <c r="AV282" s="176">
        <f t="shared" si="30"/>
        <v>1.0416965708012016</v>
      </c>
      <c r="AW282" s="135">
        <v>0.27800000000000002</v>
      </c>
      <c r="AX282" s="135">
        <f t="shared" si="35"/>
        <v>101.47000000000001</v>
      </c>
      <c r="AY282" s="90">
        <f t="shared" si="31"/>
        <v>-0.20650258268325392</v>
      </c>
      <c r="AZ282" s="176">
        <f t="shared" si="32"/>
        <v>0.89596780222448424</v>
      </c>
    </row>
    <row r="283" spans="43:52" x14ac:dyDescent="0.35">
      <c r="AQ283" s="135">
        <v>0.27900000000000003</v>
      </c>
      <c r="AR283" s="135">
        <f t="shared" si="33"/>
        <v>101.83500000000001</v>
      </c>
      <c r="AS283" s="176">
        <f t="shared" si="29"/>
        <v>6.0773898285251544E-2</v>
      </c>
      <c r="AT283" s="135">
        <v>0.27900000000000003</v>
      </c>
      <c r="AU283" s="135">
        <f t="shared" si="34"/>
        <v>101.83500000000001</v>
      </c>
      <c r="AV283" s="176">
        <f t="shared" si="30"/>
        <v>1.0416965722137206</v>
      </c>
      <c r="AW283" s="135">
        <v>0.27900000000000003</v>
      </c>
      <c r="AX283" s="135">
        <f t="shared" si="35"/>
        <v>101.83500000000001</v>
      </c>
      <c r="AY283" s="90">
        <f t="shared" si="31"/>
        <v>-0.20616019125083609</v>
      </c>
      <c r="AZ283" s="176">
        <f t="shared" si="32"/>
        <v>0.896310279248136</v>
      </c>
    </row>
    <row r="284" spans="43:52" x14ac:dyDescent="0.35">
      <c r="AQ284" s="135">
        <v>0.28000000000000003</v>
      </c>
      <c r="AR284" s="135">
        <f t="shared" si="33"/>
        <v>102.2</v>
      </c>
      <c r="AS284" s="176">
        <f t="shared" si="29"/>
        <v>6.077397944227475E-2</v>
      </c>
      <c r="AT284" s="135">
        <v>0.28000000000000003</v>
      </c>
      <c r="AU284" s="135">
        <f t="shared" si="34"/>
        <v>102.2</v>
      </c>
      <c r="AV284" s="176">
        <f t="shared" si="30"/>
        <v>1.0416965735755355</v>
      </c>
      <c r="AW284" s="135">
        <v>0.28000000000000003</v>
      </c>
      <c r="AX284" s="135">
        <f t="shared" si="35"/>
        <v>102.2</v>
      </c>
      <c r="AY284" s="90">
        <f t="shared" si="31"/>
        <v>-0.2058177967838617</v>
      </c>
      <c r="AZ284" s="176">
        <f t="shared" si="32"/>
        <v>0.89665275623394858</v>
      </c>
    </row>
    <row r="285" spans="43:52" x14ac:dyDescent="0.35">
      <c r="AQ285" s="135">
        <v>0.28100000000000003</v>
      </c>
      <c r="AR285" s="135">
        <f t="shared" si="33"/>
        <v>102.56500000000001</v>
      </c>
      <c r="AS285" s="176">
        <f t="shared" si="29"/>
        <v>6.0774057686073267E-2</v>
      </c>
      <c r="AT285" s="135">
        <v>0.28100000000000003</v>
      </c>
      <c r="AU285" s="135">
        <f t="shared" si="34"/>
        <v>102.56500000000001</v>
      </c>
      <c r="AV285" s="176">
        <f t="shared" si="30"/>
        <v>1.0416965748884666</v>
      </c>
      <c r="AW285" s="135">
        <v>0.28100000000000003</v>
      </c>
      <c r="AX285" s="135">
        <f t="shared" si="35"/>
        <v>102.56500000000001</v>
      </c>
      <c r="AY285" s="90">
        <f t="shared" si="31"/>
        <v>-0.20547539939125978</v>
      </c>
      <c r="AZ285" s="176">
        <f t="shared" si="32"/>
        <v>0.89699523318328012</v>
      </c>
    </row>
    <row r="286" spans="43:52" x14ac:dyDescent="0.35">
      <c r="AQ286" s="135">
        <v>0.28199999999999997</v>
      </c>
      <c r="AR286" s="135">
        <f t="shared" si="33"/>
        <v>102.92999999999999</v>
      </c>
      <c r="AS286" s="176">
        <f t="shared" si="29"/>
        <v>6.0774133121220673E-2</v>
      </c>
      <c r="AT286" s="135">
        <v>0.28199999999999997</v>
      </c>
      <c r="AU286" s="135">
        <f t="shared" si="34"/>
        <v>102.92999999999999</v>
      </c>
      <c r="AV286" s="176">
        <f t="shared" si="30"/>
        <v>1.0416965761542683</v>
      </c>
      <c r="AW286" s="135">
        <v>0.28199999999999997</v>
      </c>
      <c r="AX286" s="135">
        <f t="shared" si="35"/>
        <v>102.92999999999999</v>
      </c>
      <c r="AY286" s="90">
        <f t="shared" si="31"/>
        <v>-0.20513299917804886</v>
      </c>
      <c r="AZ286" s="176">
        <f t="shared" si="32"/>
        <v>0.89733771009744001</v>
      </c>
    </row>
    <row r="287" spans="43:52" x14ac:dyDescent="0.35">
      <c r="AQ287" s="135">
        <v>0.28299999999999997</v>
      </c>
      <c r="AR287" s="135">
        <f t="shared" si="33"/>
        <v>103.29499999999999</v>
      </c>
      <c r="AS287" s="176">
        <f t="shared" si="29"/>
        <v>6.0774205848536704E-2</v>
      </c>
      <c r="AT287" s="135">
        <v>0.28299999999999997</v>
      </c>
      <c r="AU287" s="135">
        <f t="shared" si="34"/>
        <v>103.29499999999999</v>
      </c>
      <c r="AV287" s="176">
        <f t="shared" si="30"/>
        <v>1.0416965773746327</v>
      </c>
      <c r="AW287" s="135">
        <v>0.28299999999999997</v>
      </c>
      <c r="AX287" s="135">
        <f t="shared" si="35"/>
        <v>103.29499999999999</v>
      </c>
      <c r="AY287" s="90">
        <f t="shared" si="31"/>
        <v>-0.20479059624547835</v>
      </c>
      <c r="AZ287" s="176">
        <f t="shared" si="32"/>
        <v>0.89768018697769114</v>
      </c>
    </row>
    <row r="288" spans="43:52" x14ac:dyDescent="0.35">
      <c r="AQ288" s="135">
        <v>0.28399999999999997</v>
      </c>
      <c r="AR288" s="135">
        <f t="shared" si="33"/>
        <v>103.66</v>
      </c>
      <c r="AS288" s="176">
        <f t="shared" si="29"/>
        <v>6.0774275965222092E-2</v>
      </c>
      <c r="AT288" s="135">
        <v>0.28399999999999997</v>
      </c>
      <c r="AU288" s="135">
        <f t="shared" si="34"/>
        <v>103.66</v>
      </c>
      <c r="AV288" s="176">
        <f t="shared" si="30"/>
        <v>1.0416965785511909</v>
      </c>
      <c r="AW288" s="135">
        <v>0.28399999999999997</v>
      </c>
      <c r="AX288" s="135">
        <f t="shared" si="35"/>
        <v>103.66</v>
      </c>
      <c r="AY288" s="90">
        <f t="shared" si="31"/>
        <v>-0.2044481906911626</v>
      </c>
      <c r="AZ288" s="176">
        <f t="shared" si="32"/>
        <v>0.89802266382525042</v>
      </c>
    </row>
    <row r="289" spans="43:52" x14ac:dyDescent="0.35">
      <c r="AQ289" s="135">
        <v>0.28499999999999998</v>
      </c>
      <c r="AR289" s="135">
        <f t="shared" si="33"/>
        <v>104.02499999999999</v>
      </c>
      <c r="AS289" s="176">
        <f t="shared" si="29"/>
        <v>6.0774343564988426E-2</v>
      </c>
      <c r="AT289" s="135">
        <v>0.28499999999999998</v>
      </c>
      <c r="AU289" s="135">
        <f t="shared" si="34"/>
        <v>104.02499999999999</v>
      </c>
      <c r="AV289" s="176">
        <f t="shared" si="30"/>
        <v>1.0416965796855151</v>
      </c>
      <c r="AW289" s="135">
        <v>0.28499999999999998</v>
      </c>
      <c r="AX289" s="135">
        <f t="shared" si="35"/>
        <v>104.02499999999999</v>
      </c>
      <c r="AY289" s="90">
        <f t="shared" si="31"/>
        <v>-0.20410578260921236</v>
      </c>
      <c r="AZ289" s="176">
        <f t="shared" si="32"/>
        <v>0.89836514064129114</v>
      </c>
    </row>
    <row r="290" spans="43:52" x14ac:dyDescent="0.35">
      <c r="AQ290" s="135">
        <v>0.28599999999999998</v>
      </c>
      <c r="AR290" s="135">
        <f t="shared" si="33"/>
        <v>104.38999999999999</v>
      </c>
      <c r="AS290" s="176">
        <f t="shared" si="29"/>
        <v>6.0774408738183398E-2</v>
      </c>
      <c r="AT290" s="135">
        <v>0.28599999999999998</v>
      </c>
      <c r="AU290" s="135">
        <f t="shared" si="34"/>
        <v>104.38999999999999</v>
      </c>
      <c r="AV290" s="176">
        <f t="shared" si="30"/>
        <v>1.0416965807791212</v>
      </c>
      <c r="AW290" s="135">
        <v>0.28599999999999998</v>
      </c>
      <c r="AX290" s="135">
        <f t="shared" si="35"/>
        <v>104.38999999999999</v>
      </c>
      <c r="AY290" s="90">
        <f t="shared" si="31"/>
        <v>-0.20376341471338025</v>
      </c>
      <c r="AZ290" s="176">
        <f t="shared" si="32"/>
        <v>0.89870757480392438</v>
      </c>
    </row>
    <row r="291" spans="43:52" x14ac:dyDescent="0.35">
      <c r="AQ291" s="135">
        <v>0.28699999999999998</v>
      </c>
      <c r="AR291" s="135">
        <f t="shared" si="33"/>
        <v>104.755</v>
      </c>
      <c r="AS291" s="176">
        <f t="shared" si="29"/>
        <v>6.0774471571911598E-2</v>
      </c>
      <c r="AT291" s="135">
        <v>0.28699999999999998</v>
      </c>
      <c r="AU291" s="135">
        <f t="shared" si="34"/>
        <v>104.755</v>
      </c>
      <c r="AV291" s="176">
        <f t="shared" si="30"/>
        <v>1.0416965818334714</v>
      </c>
      <c r="AW291" s="135">
        <v>0.28699999999999998</v>
      </c>
      <c r="AX291" s="135">
        <f t="shared" si="35"/>
        <v>104.755</v>
      </c>
      <c r="AY291" s="90">
        <f t="shared" si="31"/>
        <v>-0.20342100184510092</v>
      </c>
      <c r="AZ291" s="176">
        <f t="shared" si="32"/>
        <v>0.89905005156028206</v>
      </c>
    </row>
    <row r="292" spans="43:52" x14ac:dyDescent="0.35">
      <c r="AQ292" s="135">
        <v>0.28799999999999998</v>
      </c>
      <c r="AR292" s="135">
        <f t="shared" si="33"/>
        <v>105.11999999999999</v>
      </c>
      <c r="AS292" s="176">
        <f t="shared" si="29"/>
        <v>6.0774532150150863E-2</v>
      </c>
      <c r="AT292" s="135">
        <v>0.28799999999999998</v>
      </c>
      <c r="AU292" s="135">
        <f t="shared" si="34"/>
        <v>105.11999999999999</v>
      </c>
      <c r="AV292" s="176">
        <f t="shared" si="30"/>
        <v>1.0416965828499742</v>
      </c>
      <c r="AW292" s="135">
        <v>0.28799999999999998</v>
      </c>
      <c r="AX292" s="135">
        <f t="shared" si="35"/>
        <v>105.11999999999999</v>
      </c>
      <c r="AY292" s="90">
        <f t="shared" si="31"/>
        <v>-0.20307858671173049</v>
      </c>
      <c r="AZ292" s="176">
        <f t="shared" si="32"/>
        <v>0.89939252828839467</v>
      </c>
    </row>
    <row r="293" spans="43:52" x14ac:dyDescent="0.35">
      <c r="AQ293" s="135">
        <v>0.28899999999999998</v>
      </c>
      <c r="AR293" s="135">
        <f t="shared" si="33"/>
        <v>105.485</v>
      </c>
      <c r="AS293" s="176">
        <f t="shared" si="29"/>
        <v>6.0774590553864569E-2</v>
      </c>
      <c r="AT293" s="135">
        <v>0.28899999999999998</v>
      </c>
      <c r="AU293" s="135">
        <f t="shared" si="34"/>
        <v>105.485</v>
      </c>
      <c r="AV293" s="176">
        <f t="shared" si="30"/>
        <v>1.0416965838299885</v>
      </c>
      <c r="AW293" s="135">
        <v>0.28899999999999998</v>
      </c>
      <c r="AX293" s="135">
        <f t="shared" si="35"/>
        <v>105.485</v>
      </c>
      <c r="AY293" s="90">
        <f t="shared" si="31"/>
        <v>-0.20273616939457667</v>
      </c>
      <c r="AZ293" s="176">
        <f t="shared" si="32"/>
        <v>0.8997350049892765</v>
      </c>
    </row>
    <row r="294" spans="43:52" x14ac:dyDescent="0.35">
      <c r="AQ294" s="135">
        <v>0.28999999999999998</v>
      </c>
      <c r="AR294" s="135">
        <f t="shared" si="33"/>
        <v>105.85</v>
      </c>
      <c r="AS294" s="176">
        <f t="shared" si="29"/>
        <v>6.0774646861109803E-2</v>
      </c>
      <c r="AT294" s="135">
        <v>0.28999999999999998</v>
      </c>
      <c r="AU294" s="135">
        <f t="shared" si="34"/>
        <v>105.85</v>
      </c>
      <c r="AV294" s="176">
        <f t="shared" si="30"/>
        <v>1.0416965847748243</v>
      </c>
      <c r="AW294" s="135">
        <v>0.28999999999999998</v>
      </c>
      <c r="AX294" s="135">
        <f t="shared" si="35"/>
        <v>105.85</v>
      </c>
      <c r="AY294" s="90">
        <f t="shared" si="31"/>
        <v>-0.20239374997202925</v>
      </c>
      <c r="AZ294" s="176">
        <f t="shared" si="32"/>
        <v>0.900077481663905</v>
      </c>
    </row>
    <row r="295" spans="43:52" x14ac:dyDescent="0.35">
      <c r="AQ295" s="135">
        <v>0.29099999999999998</v>
      </c>
      <c r="AR295" s="135">
        <f t="shared" si="33"/>
        <v>106.21499999999999</v>
      </c>
      <c r="AS295" s="176">
        <f t="shared" si="29"/>
        <v>6.0774701147141723E-2</v>
      </c>
      <c r="AT295" s="135">
        <v>0.29099999999999998</v>
      </c>
      <c r="AU295" s="135">
        <f t="shared" si="34"/>
        <v>106.21499999999999</v>
      </c>
      <c r="AV295" s="176">
        <f t="shared" si="30"/>
        <v>1.0416965856857439</v>
      </c>
      <c r="AW295" s="135">
        <v>0.29099999999999998</v>
      </c>
      <c r="AX295" s="135">
        <f t="shared" si="35"/>
        <v>106.21499999999999</v>
      </c>
      <c r="AY295" s="90">
        <f t="shared" si="31"/>
        <v>-0.20205132851966348</v>
      </c>
      <c r="AZ295" s="176">
        <f t="shared" si="32"/>
        <v>0.90041995831322219</v>
      </c>
    </row>
    <row r="296" spans="43:52" x14ac:dyDescent="0.35">
      <c r="AQ296" s="135">
        <v>0.29199999999999998</v>
      </c>
      <c r="AR296" s="135">
        <f t="shared" si="33"/>
        <v>106.58</v>
      </c>
      <c r="AS296" s="176">
        <f t="shared" si="29"/>
        <v>6.0774753484514096E-2</v>
      </c>
      <c r="AT296" s="135">
        <v>0.29199999999999998</v>
      </c>
      <c r="AU296" s="135">
        <f t="shared" si="34"/>
        <v>106.58</v>
      </c>
      <c r="AV296" s="176">
        <f t="shared" si="30"/>
        <v>1.0416965865639651</v>
      </c>
      <c r="AW296" s="135">
        <v>0.29199999999999998</v>
      </c>
      <c r="AX296" s="135">
        <f t="shared" si="35"/>
        <v>106.58</v>
      </c>
      <c r="AY296" s="90">
        <f t="shared" si="31"/>
        <v>-0.20170890511034237</v>
      </c>
      <c r="AZ296" s="176">
        <f t="shared" si="32"/>
        <v>0.90076243493813679</v>
      </c>
    </row>
    <row r="297" spans="43:52" x14ac:dyDescent="0.35">
      <c r="AQ297" s="135">
        <v>0.29299999999999998</v>
      </c>
      <c r="AR297" s="135">
        <f t="shared" si="33"/>
        <v>106.94499999999999</v>
      </c>
      <c r="AS297" s="176">
        <f t="shared" si="29"/>
        <v>6.0774803943176303E-2</v>
      </c>
      <c r="AT297" s="135">
        <v>0.29299999999999998</v>
      </c>
      <c r="AU297" s="135">
        <f t="shared" si="34"/>
        <v>106.94499999999999</v>
      </c>
      <c r="AV297" s="176">
        <f t="shared" si="30"/>
        <v>1.0416965874106616</v>
      </c>
      <c r="AW297" s="135">
        <v>0.29299999999999998</v>
      </c>
      <c r="AX297" s="135">
        <f t="shared" si="35"/>
        <v>106.94499999999999</v>
      </c>
      <c r="AY297" s="90">
        <f t="shared" si="31"/>
        <v>-0.20136647981431288</v>
      </c>
      <c r="AZ297" s="176">
        <f t="shared" si="32"/>
        <v>0.9011049115395251</v>
      </c>
    </row>
    <row r="298" spans="43:52" x14ac:dyDescent="0.35">
      <c r="AQ298" s="135">
        <v>0.29399999999999998</v>
      </c>
      <c r="AR298" s="135">
        <f t="shared" si="33"/>
        <v>107.30999999999999</v>
      </c>
      <c r="AS298" s="176">
        <f t="shared" si="29"/>
        <v>6.0774852590566794E-2</v>
      </c>
      <c r="AT298" s="135">
        <v>0.29399999999999998</v>
      </c>
      <c r="AU298" s="135">
        <f t="shared" si="34"/>
        <v>107.30999999999999</v>
      </c>
      <c r="AV298" s="176">
        <f t="shared" si="30"/>
        <v>1.0416965882269649</v>
      </c>
      <c r="AW298" s="135">
        <v>0.29399999999999998</v>
      </c>
      <c r="AX298" s="135">
        <f t="shared" si="35"/>
        <v>107.30999999999999</v>
      </c>
      <c r="AY298" s="90">
        <f t="shared" si="31"/>
        <v>-0.20102409532232121</v>
      </c>
      <c r="AZ298" s="176">
        <f t="shared" si="32"/>
        <v>0.90144734549521033</v>
      </c>
    </row>
    <row r="299" spans="43:52" x14ac:dyDescent="0.35">
      <c r="AQ299" s="135">
        <v>0.29499999999999998</v>
      </c>
      <c r="AR299" s="135">
        <f t="shared" si="33"/>
        <v>107.675</v>
      </c>
      <c r="AS299" s="176">
        <f t="shared" si="29"/>
        <v>6.0774899491703269E-2</v>
      </c>
      <c r="AT299" s="135">
        <v>0.29499999999999998</v>
      </c>
      <c r="AU299" s="135">
        <f t="shared" si="34"/>
        <v>107.675</v>
      </c>
      <c r="AV299" s="176">
        <f t="shared" si="30"/>
        <v>1.041696589013966</v>
      </c>
      <c r="AW299" s="135">
        <v>0.29499999999999998</v>
      </c>
      <c r="AX299" s="135">
        <f t="shared" si="35"/>
        <v>107.675</v>
      </c>
      <c r="AY299" s="90">
        <f t="shared" si="31"/>
        <v>-0.2006816664536209</v>
      </c>
      <c r="AZ299" s="176">
        <f t="shared" si="32"/>
        <v>0.90178982205204838</v>
      </c>
    </row>
    <row r="300" spans="43:52" x14ac:dyDescent="0.35">
      <c r="AQ300" s="135">
        <v>0.29599999999999999</v>
      </c>
      <c r="AR300" s="135">
        <f t="shared" si="33"/>
        <v>108.03999999999999</v>
      </c>
      <c r="AS300" s="176">
        <f t="shared" si="29"/>
        <v>6.0774944709269509E-2</v>
      </c>
      <c r="AT300" s="135">
        <v>0.29599999999999999</v>
      </c>
      <c r="AU300" s="135">
        <f t="shared" si="34"/>
        <v>108.03999999999999</v>
      </c>
      <c r="AV300" s="176">
        <f t="shared" si="30"/>
        <v>1.0416965897727168</v>
      </c>
      <c r="AW300" s="135">
        <v>0.29599999999999999</v>
      </c>
      <c r="AX300" s="135">
        <f t="shared" si="35"/>
        <v>108.03999999999999</v>
      </c>
      <c r="AY300" s="90">
        <f t="shared" si="31"/>
        <v>-0.20033923589418329</v>
      </c>
      <c r="AZ300" s="176">
        <f t="shared" si="32"/>
        <v>0.90213229858780308</v>
      </c>
    </row>
    <row r="301" spans="43:52" x14ac:dyDescent="0.35">
      <c r="AQ301" s="135">
        <v>0.29699999999999999</v>
      </c>
      <c r="AR301" s="135">
        <f t="shared" si="33"/>
        <v>108.405</v>
      </c>
      <c r="AS301" s="176">
        <f t="shared" si="29"/>
        <v>6.0774988303699207E-2</v>
      </c>
      <c r="AT301" s="135">
        <v>0.29699999999999999</v>
      </c>
      <c r="AU301" s="135">
        <f t="shared" si="34"/>
        <v>108.405</v>
      </c>
      <c r="AV301" s="176">
        <f t="shared" si="30"/>
        <v>1.0416965905042312</v>
      </c>
      <c r="AW301" s="135">
        <v>0.29699999999999999</v>
      </c>
      <c r="AX301" s="135">
        <f t="shared" si="35"/>
        <v>108.405</v>
      </c>
      <c r="AY301" s="90">
        <f t="shared" si="31"/>
        <v>-0.19999680370469913</v>
      </c>
      <c r="AZ301" s="176">
        <f t="shared" si="32"/>
        <v>0.90247477510323137</v>
      </c>
    </row>
    <row r="302" spans="43:52" x14ac:dyDescent="0.35">
      <c r="AQ302" s="135">
        <v>0.29799999999999999</v>
      </c>
      <c r="AR302" s="135">
        <f t="shared" si="33"/>
        <v>108.77</v>
      </c>
      <c r="AS302" s="176">
        <f t="shared" si="29"/>
        <v>6.0775030333256722E-2</v>
      </c>
      <c r="AT302" s="135">
        <v>0.29799999999999999</v>
      </c>
      <c r="AU302" s="135">
        <f t="shared" si="34"/>
        <v>108.77</v>
      </c>
      <c r="AV302" s="176">
        <f t="shared" si="30"/>
        <v>1.0416965912094873</v>
      </c>
      <c r="AW302" s="135">
        <v>0.29799999999999999</v>
      </c>
      <c r="AX302" s="135">
        <f t="shared" si="35"/>
        <v>108.77</v>
      </c>
      <c r="AY302" s="90">
        <f t="shared" si="31"/>
        <v>-0.19965436994368105</v>
      </c>
      <c r="AZ302" s="176">
        <f t="shared" si="32"/>
        <v>0.90281725159906312</v>
      </c>
    </row>
    <row r="303" spans="43:52" x14ac:dyDescent="0.35">
      <c r="AQ303" s="135">
        <v>0.29899999999999999</v>
      </c>
      <c r="AR303" s="135">
        <f t="shared" si="33"/>
        <v>109.13499999999999</v>
      </c>
      <c r="AS303" s="176">
        <f t="shared" si="29"/>
        <v>6.0775070854114939E-2</v>
      </c>
      <c r="AT303" s="135">
        <v>0.29899999999999999</v>
      </c>
      <c r="AU303" s="135">
        <f t="shared" si="34"/>
        <v>109.13499999999999</v>
      </c>
      <c r="AV303" s="176">
        <f t="shared" si="30"/>
        <v>1.0416965918894274</v>
      </c>
      <c r="AW303" s="135">
        <v>0.29899999999999999</v>
      </c>
      <c r="AX303" s="135">
        <f t="shared" si="35"/>
        <v>109.13499999999999</v>
      </c>
      <c r="AY303" s="90">
        <f t="shared" si="31"/>
        <v>-0.19931193466754096</v>
      </c>
      <c r="AZ303" s="176">
        <f t="shared" si="32"/>
        <v>0.90315972807600153</v>
      </c>
    </row>
    <row r="304" spans="43:52" x14ac:dyDescent="0.35">
      <c r="AQ304" s="135">
        <v>0.3</v>
      </c>
      <c r="AR304" s="135">
        <f t="shared" si="33"/>
        <v>109.5</v>
      </c>
      <c r="AS304" s="176">
        <f t="shared" si="29"/>
        <v>6.0775109920430351E-2</v>
      </c>
      <c r="AT304" s="135">
        <v>0.3</v>
      </c>
      <c r="AU304" s="135">
        <f t="shared" si="34"/>
        <v>109.5</v>
      </c>
      <c r="AV304" s="176">
        <f t="shared" si="30"/>
        <v>1.0416965925449602</v>
      </c>
      <c r="AW304" s="135">
        <v>0.3</v>
      </c>
      <c r="AX304" s="135">
        <f t="shared" si="35"/>
        <v>109.5</v>
      </c>
      <c r="AY304" s="90">
        <f t="shared" si="31"/>
        <v>-0.19896949793066612</v>
      </c>
      <c r="AZ304" s="176">
        <f t="shared" si="32"/>
        <v>0.90350220453472441</v>
      </c>
    </row>
    <row r="305" spans="43:52" x14ac:dyDescent="0.35">
      <c r="AQ305" s="135">
        <v>0.30099999999999999</v>
      </c>
      <c r="AR305" s="135">
        <f t="shared" si="33"/>
        <v>109.86499999999999</v>
      </c>
      <c r="AS305" s="176">
        <f t="shared" si="29"/>
        <v>6.0775147584415441E-2</v>
      </c>
      <c r="AT305" s="135">
        <v>0.30099999999999999</v>
      </c>
      <c r="AU305" s="135">
        <f t="shared" si="34"/>
        <v>109.86499999999999</v>
      </c>
      <c r="AV305" s="176">
        <f t="shared" si="30"/>
        <v>1.0416965931769619</v>
      </c>
      <c r="AW305" s="135">
        <v>0.30099999999999999</v>
      </c>
      <c r="AX305" s="135">
        <f t="shared" si="35"/>
        <v>109.86499999999999</v>
      </c>
      <c r="AY305" s="90">
        <f t="shared" si="31"/>
        <v>-0.19862705978549114</v>
      </c>
      <c r="AZ305" s="176">
        <f t="shared" si="32"/>
        <v>0.90384468097588622</v>
      </c>
    </row>
    <row r="306" spans="43:52" x14ac:dyDescent="0.35">
      <c r="AQ306" s="135">
        <v>0.30199999999999999</v>
      </c>
      <c r="AR306" s="135">
        <f t="shared" si="33"/>
        <v>110.22999999999999</v>
      </c>
      <c r="AS306" s="176">
        <f t="shared" si="29"/>
        <v>6.0775183896408472E-2</v>
      </c>
      <c r="AT306" s="135">
        <v>0.30199999999999999</v>
      </c>
      <c r="AU306" s="135">
        <f t="shared" si="34"/>
        <v>110.22999999999999</v>
      </c>
      <c r="AV306" s="176">
        <f t="shared" si="30"/>
        <v>1.0416965937862772</v>
      </c>
      <c r="AW306" s="135">
        <v>0.30199999999999999</v>
      </c>
      <c r="AX306" s="135">
        <f t="shared" si="35"/>
        <v>110.22999999999999</v>
      </c>
      <c r="AY306" s="90">
        <f t="shared" si="31"/>
        <v>-0.19828466290558899</v>
      </c>
      <c r="AZ306" s="176">
        <f t="shared" si="32"/>
        <v>0.90418711477709679</v>
      </c>
    </row>
    <row r="307" spans="43:52" x14ac:dyDescent="0.35">
      <c r="AQ307" s="135">
        <v>0.30299999999999999</v>
      </c>
      <c r="AR307" s="135">
        <f t="shared" si="33"/>
        <v>110.595</v>
      </c>
      <c r="AS307" s="176">
        <f t="shared" si="29"/>
        <v>6.0775218904940767E-2</v>
      </c>
      <c r="AT307" s="135">
        <v>0.30299999999999999</v>
      </c>
      <c r="AU307" s="135">
        <f t="shared" si="34"/>
        <v>110.595</v>
      </c>
      <c r="AV307" s="176">
        <f t="shared" si="30"/>
        <v>1.0416965943737204</v>
      </c>
      <c r="AW307" s="135">
        <v>0.30299999999999999</v>
      </c>
      <c r="AX307" s="135">
        <f t="shared" si="35"/>
        <v>110.595</v>
      </c>
      <c r="AY307" s="90">
        <f t="shared" si="31"/>
        <v>-0.19794222209365722</v>
      </c>
      <c r="AZ307" s="176">
        <f t="shared" si="32"/>
        <v>0.90452959118500409</v>
      </c>
    </row>
    <row r="308" spans="43:52" x14ac:dyDescent="0.35">
      <c r="AQ308" s="135">
        <v>0.30399999999999999</v>
      </c>
      <c r="AR308" s="135">
        <f t="shared" si="33"/>
        <v>110.96</v>
      </c>
      <c r="AS308" s="176">
        <f t="shared" si="29"/>
        <v>6.0775252656801525E-2</v>
      </c>
      <c r="AT308" s="135">
        <v>0.30399999999999999</v>
      </c>
      <c r="AU308" s="135">
        <f t="shared" si="34"/>
        <v>110.96</v>
      </c>
      <c r="AV308" s="176">
        <f t="shared" si="30"/>
        <v>1.0416965949400767</v>
      </c>
      <c r="AW308" s="135">
        <v>0.30399999999999999</v>
      </c>
      <c r="AX308" s="135">
        <f t="shared" si="35"/>
        <v>110.96</v>
      </c>
      <c r="AY308" s="90">
        <f t="shared" si="31"/>
        <v>-0.19759978001970416</v>
      </c>
      <c r="AZ308" s="176">
        <f t="shared" si="32"/>
        <v>0.90487206757717409</v>
      </c>
    </row>
    <row r="309" spans="43:52" x14ac:dyDescent="0.35">
      <c r="AQ309" s="135">
        <v>0.30499999999999999</v>
      </c>
      <c r="AR309" s="135">
        <f t="shared" si="33"/>
        <v>111.325</v>
      </c>
      <c r="AS309" s="176">
        <f t="shared" si="29"/>
        <v>6.0775285197100425E-2</v>
      </c>
      <c r="AT309" s="135">
        <v>0.30499999999999999</v>
      </c>
      <c r="AU309" s="135">
        <f t="shared" si="34"/>
        <v>111.325</v>
      </c>
      <c r="AV309" s="176">
        <f t="shared" si="30"/>
        <v>1.041696595486103</v>
      </c>
      <c r="AW309" s="135">
        <v>0.30499999999999999</v>
      </c>
      <c r="AX309" s="135">
        <f t="shared" si="35"/>
        <v>111.325</v>
      </c>
      <c r="AY309" s="90">
        <f t="shared" si="31"/>
        <v>-0.19725733672903192</v>
      </c>
      <c r="AZ309" s="176">
        <f t="shared" si="32"/>
        <v>0.90521454395417156</v>
      </c>
    </row>
    <row r="310" spans="43:52" x14ac:dyDescent="0.35">
      <c r="AQ310" s="135">
        <v>0.30599999999999999</v>
      </c>
      <c r="AR310" s="135">
        <f t="shared" si="33"/>
        <v>111.69</v>
      </c>
      <c r="AS310" s="176">
        <f t="shared" si="29"/>
        <v>6.0775316569327879E-2</v>
      </c>
      <c r="AT310" s="135">
        <v>0.30599999999999999</v>
      </c>
      <c r="AU310" s="135">
        <f t="shared" si="34"/>
        <v>111.69</v>
      </c>
      <c r="AV310" s="176">
        <f t="shared" si="30"/>
        <v>1.0416965960125291</v>
      </c>
      <c r="AW310" s="135">
        <v>0.30599999999999999</v>
      </c>
      <c r="AX310" s="135">
        <f t="shared" si="35"/>
        <v>111.69</v>
      </c>
      <c r="AY310" s="90">
        <f t="shared" si="31"/>
        <v>-0.19691489226531581</v>
      </c>
      <c r="AZ310" s="176">
        <f t="shared" si="32"/>
        <v>0.90555702031654117</v>
      </c>
    </row>
    <row r="311" spans="43:52" x14ac:dyDescent="0.35">
      <c r="AQ311" s="135">
        <v>0.307</v>
      </c>
      <c r="AR311" s="135">
        <f t="shared" si="33"/>
        <v>112.05499999999999</v>
      </c>
      <c r="AS311" s="176">
        <f t="shared" si="29"/>
        <v>6.0775346815413148E-2</v>
      </c>
      <c r="AT311" s="135">
        <v>0.307</v>
      </c>
      <c r="AU311" s="135">
        <f t="shared" si="34"/>
        <v>112.05499999999999</v>
      </c>
      <c r="AV311" s="176">
        <f t="shared" si="30"/>
        <v>1.0416965965200584</v>
      </c>
      <c r="AW311" s="135">
        <v>0.307</v>
      </c>
      <c r="AX311" s="135">
        <f t="shared" si="35"/>
        <v>112.05499999999999</v>
      </c>
      <c r="AY311" s="90">
        <f t="shared" si="31"/>
        <v>-0.1965724466706639</v>
      </c>
      <c r="AZ311" s="176">
        <f t="shared" si="32"/>
        <v>0.90589949666480762</v>
      </c>
    </row>
    <row r="312" spans="43:52" x14ac:dyDescent="0.35">
      <c r="AQ312" s="135">
        <v>0.308</v>
      </c>
      <c r="AR312" s="135">
        <f t="shared" si="33"/>
        <v>112.42</v>
      </c>
      <c r="AS312" s="176">
        <f t="shared" si="29"/>
        <v>6.0775375975780407E-2</v>
      </c>
      <c r="AT312" s="135">
        <v>0.308</v>
      </c>
      <c r="AU312" s="135">
        <f t="shared" si="34"/>
        <v>112.42</v>
      </c>
      <c r="AV312" s="176">
        <f t="shared" si="30"/>
        <v>1.0416965970093692</v>
      </c>
      <c r="AW312" s="135">
        <v>0.308</v>
      </c>
      <c r="AX312" s="135">
        <f t="shared" si="35"/>
        <v>112.42</v>
      </c>
      <c r="AY312" s="90">
        <f t="shared" si="31"/>
        <v>-0.19622999998567217</v>
      </c>
      <c r="AZ312" s="176">
        <f t="shared" si="32"/>
        <v>0.9062419729994774</v>
      </c>
    </row>
    <row r="313" spans="43:52" x14ac:dyDescent="0.35">
      <c r="AQ313" s="135">
        <v>0.309</v>
      </c>
      <c r="AR313" s="135">
        <f t="shared" si="33"/>
        <v>112.785</v>
      </c>
      <c r="AS313" s="176">
        <f t="shared" si="29"/>
        <v>6.0775404089402754E-2</v>
      </c>
      <c r="AT313" s="135">
        <v>0.309</v>
      </c>
      <c r="AU313" s="135">
        <f t="shared" si="34"/>
        <v>112.785</v>
      </c>
      <c r="AV313" s="176">
        <f t="shared" si="30"/>
        <v>1.0416965974811159</v>
      </c>
      <c r="AW313" s="135">
        <v>0.309</v>
      </c>
      <c r="AX313" s="135">
        <f t="shared" si="35"/>
        <v>112.785</v>
      </c>
      <c r="AY313" s="90">
        <f t="shared" si="31"/>
        <v>-0.19588759487250043</v>
      </c>
      <c r="AZ313" s="176">
        <f t="shared" si="32"/>
        <v>0.90658440669801832</v>
      </c>
    </row>
    <row r="314" spans="43:52" x14ac:dyDescent="0.35">
      <c r="AQ314" s="135">
        <v>0.31</v>
      </c>
      <c r="AR314" s="135">
        <f t="shared" si="33"/>
        <v>113.15</v>
      </c>
      <c r="AS314" s="176">
        <f t="shared" si="29"/>
        <v>6.0775431193854285E-2</v>
      </c>
      <c r="AT314" s="135">
        <v>0.31</v>
      </c>
      <c r="AU314" s="135">
        <f t="shared" si="34"/>
        <v>113.15</v>
      </c>
      <c r="AV314" s="176">
        <f t="shared" si="30"/>
        <v>1.0416965979359287</v>
      </c>
      <c r="AW314" s="135">
        <v>0.31</v>
      </c>
      <c r="AX314" s="135">
        <f t="shared" si="35"/>
        <v>113.15</v>
      </c>
      <c r="AY314" s="90">
        <f t="shared" si="31"/>
        <v>-0.1955451461228416</v>
      </c>
      <c r="AZ314" s="176">
        <f t="shared" si="32"/>
        <v>0.90692688300694135</v>
      </c>
    </row>
    <row r="315" spans="43:52" x14ac:dyDescent="0.35">
      <c r="AQ315" s="135">
        <v>0.311</v>
      </c>
      <c r="AR315" s="135">
        <f t="shared" si="33"/>
        <v>113.515</v>
      </c>
      <c r="AS315" s="176">
        <f t="shared" si="29"/>
        <v>6.0775457325360369E-2</v>
      </c>
      <c r="AT315" s="135">
        <v>0.311</v>
      </c>
      <c r="AU315" s="135">
        <f t="shared" si="34"/>
        <v>113.515</v>
      </c>
      <c r="AV315" s="176">
        <f t="shared" si="30"/>
        <v>1.0416965983744153</v>
      </c>
      <c r="AW315" s="135">
        <v>0.311</v>
      </c>
      <c r="AX315" s="135">
        <f t="shared" si="35"/>
        <v>113.515</v>
      </c>
      <c r="AY315" s="90">
        <f t="shared" si="31"/>
        <v>-0.19520269639609605</v>
      </c>
      <c r="AZ315" s="176">
        <f t="shared" si="32"/>
        <v>0.90726935930367958</v>
      </c>
    </row>
    <row r="316" spans="43:52" x14ac:dyDescent="0.35">
      <c r="AQ316" s="135">
        <v>0.312</v>
      </c>
      <c r="AR316" s="135">
        <f t="shared" si="33"/>
        <v>113.88</v>
      </c>
      <c r="AS316" s="176">
        <f t="shared" si="29"/>
        <v>6.0775482518845986E-2</v>
      </c>
      <c r="AT316" s="135">
        <v>0.312</v>
      </c>
      <c r="AU316" s="135">
        <f t="shared" si="34"/>
        <v>113.88</v>
      </c>
      <c r="AV316" s="176">
        <f t="shared" si="30"/>
        <v>1.041696598797162</v>
      </c>
      <c r="AW316" s="135">
        <v>0.312</v>
      </c>
      <c r="AX316" s="135">
        <f t="shared" si="35"/>
        <v>113.88</v>
      </c>
      <c r="AY316" s="90">
        <f t="shared" si="31"/>
        <v>-0.19486024572733701</v>
      </c>
      <c r="AZ316" s="176">
        <f t="shared" si="32"/>
        <v>0.90761183558867109</v>
      </c>
    </row>
    <row r="317" spans="43:52" x14ac:dyDescent="0.35">
      <c r="AQ317" s="135">
        <v>0.313</v>
      </c>
      <c r="AR317" s="135">
        <f t="shared" si="33"/>
        <v>114.245</v>
      </c>
      <c r="AS317" s="176">
        <f t="shared" si="29"/>
        <v>6.0775506807982466E-2</v>
      </c>
      <c r="AT317" s="135">
        <v>0.313</v>
      </c>
      <c r="AU317" s="135">
        <f t="shared" si="34"/>
        <v>114.245</v>
      </c>
      <c r="AV317" s="176">
        <f t="shared" si="30"/>
        <v>1.0416965992047338</v>
      </c>
      <c r="AW317" s="135">
        <v>0.313</v>
      </c>
      <c r="AX317" s="135">
        <f t="shared" si="35"/>
        <v>114.245</v>
      </c>
      <c r="AY317" s="90">
        <f t="shared" si="31"/>
        <v>-0.19451779415037967</v>
      </c>
      <c r="AZ317" s="176">
        <f t="shared" si="32"/>
        <v>0.90795431186233655</v>
      </c>
    </row>
    <row r="318" spans="43:52" x14ac:dyDescent="0.35">
      <c r="AQ318" s="135">
        <v>0.314</v>
      </c>
      <c r="AR318" s="135">
        <f t="shared" si="33"/>
        <v>114.61</v>
      </c>
      <c r="AS318" s="176">
        <f t="shared" si="29"/>
        <v>6.0775530225232459E-2</v>
      </c>
      <c r="AT318" s="135">
        <v>0.314</v>
      </c>
      <c r="AU318" s="135">
        <f t="shared" si="34"/>
        <v>114.61</v>
      </c>
      <c r="AV318" s="176">
        <f t="shared" si="30"/>
        <v>1.0416965995976752</v>
      </c>
      <c r="AW318" s="135">
        <v>0.314</v>
      </c>
      <c r="AX318" s="135">
        <f t="shared" si="35"/>
        <v>114.61</v>
      </c>
      <c r="AY318" s="90">
        <f t="shared" si="31"/>
        <v>-0.19417534169782455</v>
      </c>
      <c r="AZ318" s="176">
        <f t="shared" si="32"/>
        <v>0.90829678812508308</v>
      </c>
    </row>
    <row r="319" spans="43:52" x14ac:dyDescent="0.35">
      <c r="AQ319" s="135">
        <v>0.315</v>
      </c>
      <c r="AR319" s="135">
        <f t="shared" si="33"/>
        <v>114.97499999999999</v>
      </c>
      <c r="AS319" s="176">
        <f t="shared" si="29"/>
        <v>6.0775552801893333E-2</v>
      </c>
      <c r="AT319" s="135">
        <v>0.315</v>
      </c>
      <c r="AU319" s="135">
        <f t="shared" si="34"/>
        <v>114.97499999999999</v>
      </c>
      <c r="AV319" s="176">
        <f t="shared" si="30"/>
        <v>1.0416965999765118</v>
      </c>
      <c r="AW319" s="135">
        <v>0.315</v>
      </c>
      <c r="AX319" s="135">
        <f t="shared" si="35"/>
        <v>114.97499999999999</v>
      </c>
      <c r="AY319" s="90">
        <f t="shared" si="31"/>
        <v>-0.19383288840110247</v>
      </c>
      <c r="AZ319" s="176">
        <f t="shared" si="32"/>
        <v>0.90863926437730269</v>
      </c>
    </row>
    <row r="320" spans="43:52" x14ac:dyDescent="0.35">
      <c r="AQ320" s="135">
        <v>0.316</v>
      </c>
      <c r="AR320" s="135">
        <f t="shared" si="33"/>
        <v>115.34</v>
      </c>
      <c r="AS320" s="176">
        <f t="shared" si="29"/>
        <v>6.0775574568139007E-2</v>
      </c>
      <c r="AT320" s="135">
        <v>0.316</v>
      </c>
      <c r="AU320" s="135">
        <f t="shared" si="34"/>
        <v>115.34</v>
      </c>
      <c r="AV320" s="176">
        <f t="shared" si="30"/>
        <v>1.0416966003417494</v>
      </c>
      <c r="AW320" s="135">
        <v>0.316</v>
      </c>
      <c r="AX320" s="135">
        <f t="shared" si="35"/>
        <v>115.34</v>
      </c>
      <c r="AY320" s="90">
        <f t="shared" si="31"/>
        <v>-0.19349043429051582</v>
      </c>
      <c r="AZ320" s="176">
        <f t="shared" si="32"/>
        <v>0.90898174061937265</v>
      </c>
    </row>
    <row r="321" spans="43:52" x14ac:dyDescent="0.35">
      <c r="AQ321" s="135">
        <v>0.317</v>
      </c>
      <c r="AR321" s="135">
        <f t="shared" si="33"/>
        <v>115.705</v>
      </c>
      <c r="AS321" s="176">
        <f t="shared" si="29"/>
        <v>6.0775595553060252E-2</v>
      </c>
      <c r="AT321" s="135">
        <v>0.317</v>
      </c>
      <c r="AU321" s="135">
        <f t="shared" si="34"/>
        <v>115.705</v>
      </c>
      <c r="AV321" s="176">
        <f t="shared" si="30"/>
        <v>1.0416966006938764</v>
      </c>
      <c r="AW321" s="135">
        <v>0.317</v>
      </c>
      <c r="AX321" s="135">
        <f t="shared" si="35"/>
        <v>115.705</v>
      </c>
      <c r="AY321" s="90">
        <f t="shared" si="31"/>
        <v>-0.19314802201829939</v>
      </c>
      <c r="AZ321" s="176">
        <f t="shared" si="32"/>
        <v>0.90932417422863721</v>
      </c>
    </row>
    <row r="322" spans="43:52" x14ac:dyDescent="0.35">
      <c r="AQ322" s="135">
        <v>0.318</v>
      </c>
      <c r="AR322" s="135">
        <f t="shared" si="33"/>
        <v>116.07000000000001</v>
      </c>
      <c r="AS322" s="176">
        <f t="shared" si="29"/>
        <v>6.0775615784703627E-2</v>
      </c>
      <c r="AT322" s="135">
        <v>0.318</v>
      </c>
      <c r="AU322" s="135">
        <f t="shared" si="34"/>
        <v>116.07000000000001</v>
      </c>
      <c r="AV322" s="176">
        <f t="shared" si="30"/>
        <v>1.0416966010333633</v>
      </c>
      <c r="AW322" s="135">
        <v>0.318</v>
      </c>
      <c r="AX322" s="135">
        <f t="shared" si="35"/>
        <v>116.07000000000001</v>
      </c>
      <c r="AY322" s="90">
        <f t="shared" si="31"/>
        <v>-0.19280556636657875</v>
      </c>
      <c r="AZ322" s="176">
        <f t="shared" si="32"/>
        <v>0.9096666504514882</v>
      </c>
    </row>
    <row r="323" spans="43:52" x14ac:dyDescent="0.35">
      <c r="AQ323" s="135">
        <v>0.31900000000000001</v>
      </c>
      <c r="AR323" s="135">
        <f t="shared" si="33"/>
        <v>116.435</v>
      </c>
      <c r="AS323" s="176">
        <f t="shared" si="29"/>
        <v>6.077563529010889E-2</v>
      </c>
      <c r="AT323" s="135">
        <v>0.31900000000000001</v>
      </c>
      <c r="AU323" s="135">
        <f t="shared" si="34"/>
        <v>116.435</v>
      </c>
      <c r="AV323" s="176">
        <f t="shared" si="30"/>
        <v>1.0416966013606641</v>
      </c>
      <c r="AW323" s="135">
        <v>0.31900000000000001</v>
      </c>
      <c r="AX323" s="135">
        <f t="shared" si="35"/>
        <v>116.435</v>
      </c>
      <c r="AY323" s="90">
        <f t="shared" si="31"/>
        <v>-0.19246310998552887</v>
      </c>
      <c r="AZ323" s="176">
        <f t="shared" si="32"/>
        <v>0.91000912666524425</v>
      </c>
    </row>
    <row r="324" spans="43:52" x14ac:dyDescent="0.35">
      <c r="AQ324" s="135">
        <v>0.32</v>
      </c>
      <c r="AR324" s="135">
        <f t="shared" si="33"/>
        <v>116.8</v>
      </c>
      <c r="AS324" s="176">
        <f t="shared" ref="AS324:AS387" si="36">$BP$36*$BR$20/$BR$13*(1-EXP(-$BR$13*AQ324))</f>
        <v>6.0775654095345202E-2</v>
      </c>
      <c r="AT324" s="135">
        <v>0.32</v>
      </c>
      <c r="AU324" s="135">
        <f t="shared" si="34"/>
        <v>116.8</v>
      </c>
      <c r="AV324" s="176">
        <f t="shared" ref="AV324:AV387" si="37">$BR$15*$BR$20/$BR$14*(1-EXP(-$BR$14*AT324))-$BR$16*(EXP(-$BR$13*AT324)-EXP(-$BR$14*AT324))</f>
        <v>1.0416966016762159</v>
      </c>
      <c r="AW324" s="135">
        <v>0.32</v>
      </c>
      <c r="AX324" s="135">
        <f t="shared" si="35"/>
        <v>116.8</v>
      </c>
      <c r="AY324" s="90">
        <f t="shared" ref="AY324:AY387" si="38">-EXP(-(Lm)*AW324)*(-$BR$17+(EXP(Lm-$BR$14)-EXP((Lm-$BR$14)*AW324))*(($BR$20*$BR$15-$BR$14*$BR$16+$BR$16*Lm)*$BR$14-$BR$20*$BR$15*Lm)/($BR$14*($BR$14-Lm))+$BR$16*($BR$14-Lm)*(1-EXP((Lm-$BR$13)*AW324))/($BR$13-Lm)+$BR$20*(EXP(Lm*AW324)-1)*($BR$15*(1/$BR$14-1/Lm)+1/($BP$42*Lm))+($BR$20*$BR$15/$BR$14-$BR$16)*(1-EXP(Lm-$BR$14)))</f>
        <v>-0.19212065290133012</v>
      </c>
      <c r="AZ324" s="176">
        <f t="shared" ref="AZ324:AZ387" si="39">AS324+AV324+AY324</f>
        <v>0.91035160287023098</v>
      </c>
    </row>
    <row r="325" spans="43:52" x14ac:dyDescent="0.35">
      <c r="AQ325" s="135">
        <v>0.32100000000000001</v>
      </c>
      <c r="AR325" s="135">
        <f t="shared" si="33"/>
        <v>117.16500000000001</v>
      </c>
      <c r="AS325" s="176">
        <f t="shared" si="36"/>
        <v>6.0775672225545932E-2</v>
      </c>
      <c r="AT325" s="135">
        <v>0.32100000000000001</v>
      </c>
      <c r="AU325" s="135">
        <f t="shared" si="34"/>
        <v>117.16500000000001</v>
      </c>
      <c r="AV325" s="176">
        <f t="shared" si="37"/>
        <v>1.0416966019804408</v>
      </c>
      <c r="AW325" s="135">
        <v>0.32100000000000001</v>
      </c>
      <c r="AX325" s="135">
        <f t="shared" si="35"/>
        <v>117.16500000000001</v>
      </c>
      <c r="AY325" s="90">
        <f t="shared" si="38"/>
        <v>-0.19177819513922265</v>
      </c>
      <c r="AZ325" s="176">
        <f t="shared" si="39"/>
        <v>0.91069407906676403</v>
      </c>
    </row>
    <row r="326" spans="43:52" x14ac:dyDescent="0.35">
      <c r="AQ326" s="135">
        <v>0.32200000000000001</v>
      </c>
      <c r="AR326" s="135">
        <f t="shared" ref="AR326:AR389" si="40">AQ326*365</f>
        <v>117.53</v>
      </c>
      <c r="AS326" s="176">
        <f t="shared" si="36"/>
        <v>6.0775689704942258E-2</v>
      </c>
      <c r="AT326" s="135">
        <v>0.32200000000000001</v>
      </c>
      <c r="AU326" s="135">
        <f t="shared" ref="AU326:AU389" si="41">AT326*365</f>
        <v>117.53</v>
      </c>
      <c r="AV326" s="176">
        <f t="shared" si="37"/>
        <v>1.0416966022737451</v>
      </c>
      <c r="AW326" s="135">
        <v>0.32200000000000001</v>
      </c>
      <c r="AX326" s="135">
        <f t="shared" ref="AX326:AX389" si="42">AW326*365</f>
        <v>117.53</v>
      </c>
      <c r="AY326" s="90">
        <f t="shared" si="38"/>
        <v>-0.19143573672354106</v>
      </c>
      <c r="AZ326" s="176">
        <f t="shared" si="39"/>
        <v>0.91103655525514626</v>
      </c>
    </row>
    <row r="327" spans="43:52" x14ac:dyDescent="0.35">
      <c r="AQ327" s="135">
        <v>0.32300000000000001</v>
      </c>
      <c r="AR327" s="135">
        <f t="shared" si="40"/>
        <v>117.89500000000001</v>
      </c>
      <c r="AS327" s="176">
        <f t="shared" si="36"/>
        <v>6.0775706556895549E-2</v>
      </c>
      <c r="AT327" s="135">
        <v>0.32300000000000001</v>
      </c>
      <c r="AU327" s="135">
        <f t="shared" si="41"/>
        <v>117.89500000000001</v>
      </c>
      <c r="AV327" s="176">
        <f t="shared" si="37"/>
        <v>1.0416966025565209</v>
      </c>
      <c r="AW327" s="135">
        <v>0.32300000000000001</v>
      </c>
      <c r="AX327" s="135">
        <f t="shared" si="42"/>
        <v>117.89500000000001</v>
      </c>
      <c r="AY327" s="90">
        <f t="shared" si="38"/>
        <v>-0.191093277677746</v>
      </c>
      <c r="AZ327" s="176">
        <f t="shared" si="39"/>
        <v>0.91137903143567034</v>
      </c>
    </row>
    <row r="328" spans="43:52" x14ac:dyDescent="0.35">
      <c r="AQ328" s="135">
        <v>0.32400000000000001</v>
      </c>
      <c r="AR328" s="135">
        <f t="shared" si="40"/>
        <v>118.26</v>
      </c>
      <c r="AS328" s="176">
        <f t="shared" si="36"/>
        <v>6.0775722803928595E-2</v>
      </c>
      <c r="AT328" s="135">
        <v>0.32400000000000001</v>
      </c>
      <c r="AU328" s="135">
        <f t="shared" si="41"/>
        <v>118.26</v>
      </c>
      <c r="AV328" s="176">
        <f t="shared" si="37"/>
        <v>1.0416966028291461</v>
      </c>
      <c r="AW328" s="135">
        <v>0.32400000000000001</v>
      </c>
      <c r="AX328" s="135">
        <f t="shared" si="42"/>
        <v>118.26</v>
      </c>
      <c r="AY328" s="90">
        <f t="shared" si="38"/>
        <v>-0.19075081802445629</v>
      </c>
      <c r="AZ328" s="176">
        <f t="shared" si="39"/>
        <v>0.91172150760861836</v>
      </c>
    </row>
    <row r="329" spans="43:52" x14ac:dyDescent="0.35">
      <c r="AQ329" s="135">
        <v>0.32500000000000001</v>
      </c>
      <c r="AR329" s="135">
        <f t="shared" si="40"/>
        <v>118.625</v>
      </c>
      <c r="AS329" s="176">
        <f t="shared" si="36"/>
        <v>6.0775738467755705E-2</v>
      </c>
      <c r="AT329" s="135">
        <v>0.32500000000000001</v>
      </c>
      <c r="AU329" s="135">
        <f t="shared" si="41"/>
        <v>118.625</v>
      </c>
      <c r="AV329" s="176">
        <f t="shared" si="37"/>
        <v>1.041696603091985</v>
      </c>
      <c r="AW329" s="135">
        <v>0.32500000000000001</v>
      </c>
      <c r="AX329" s="135">
        <f t="shared" si="42"/>
        <v>118.625</v>
      </c>
      <c r="AY329" s="90">
        <f t="shared" si="38"/>
        <v>-0.19040840040849907</v>
      </c>
      <c r="AZ329" s="176">
        <f t="shared" si="39"/>
        <v>0.91206394115124156</v>
      </c>
    </row>
    <row r="330" spans="43:52" x14ac:dyDescent="0.35">
      <c r="AQ330" s="135">
        <v>0.32600000000000001</v>
      </c>
      <c r="AR330" s="135">
        <f t="shared" si="40"/>
        <v>118.99000000000001</v>
      </c>
      <c r="AS330" s="176">
        <f t="shared" si="36"/>
        <v>6.0775753569311732E-2</v>
      </c>
      <c r="AT330" s="135">
        <v>0.32600000000000001</v>
      </c>
      <c r="AU330" s="135">
        <f t="shared" si="41"/>
        <v>118.99000000000001</v>
      </c>
      <c r="AV330" s="176">
        <f t="shared" si="37"/>
        <v>1.0416966033453892</v>
      </c>
      <c r="AW330" s="135">
        <v>0.32600000000000001</v>
      </c>
      <c r="AX330" s="135">
        <f t="shared" si="42"/>
        <v>118.99000000000001</v>
      </c>
      <c r="AY330" s="90">
        <f t="shared" si="38"/>
        <v>-0.19006593960485757</v>
      </c>
      <c r="AZ330" s="176">
        <f t="shared" si="39"/>
        <v>0.91240641730984318</v>
      </c>
    </row>
    <row r="331" spans="43:52" x14ac:dyDescent="0.35">
      <c r="AQ331" s="135">
        <v>0.32700000000000001</v>
      </c>
      <c r="AR331" s="135">
        <f t="shared" si="40"/>
        <v>119.355</v>
      </c>
      <c r="AS331" s="176">
        <f t="shared" si="36"/>
        <v>6.0775768128780043E-2</v>
      </c>
      <c r="AT331" s="135">
        <v>0.32700000000000001</v>
      </c>
      <c r="AU331" s="135">
        <f t="shared" si="41"/>
        <v>119.355</v>
      </c>
      <c r="AV331" s="176">
        <f t="shared" si="37"/>
        <v>1.0416966035896971</v>
      </c>
      <c r="AW331" s="135">
        <v>0.32700000000000001</v>
      </c>
      <c r="AX331" s="135">
        <f t="shared" si="42"/>
        <v>119.355</v>
      </c>
      <c r="AY331" s="90">
        <f t="shared" si="38"/>
        <v>-0.18972347825682123</v>
      </c>
      <c r="AZ331" s="176">
        <f t="shared" si="39"/>
        <v>0.91274889346165577</v>
      </c>
    </row>
    <row r="332" spans="43:52" x14ac:dyDescent="0.35">
      <c r="AQ332" s="135">
        <v>0.32800000000000001</v>
      </c>
      <c r="AR332" s="135">
        <f t="shared" si="40"/>
        <v>119.72</v>
      </c>
      <c r="AS332" s="176">
        <f t="shared" si="36"/>
        <v>6.0775782165619491E-2</v>
      </c>
      <c r="AT332" s="135">
        <v>0.32800000000000001</v>
      </c>
      <c r="AU332" s="135">
        <f t="shared" si="41"/>
        <v>119.72</v>
      </c>
      <c r="AV332" s="176">
        <f t="shared" si="37"/>
        <v>1.0416966038252353</v>
      </c>
      <c r="AW332" s="135">
        <v>0.32800000000000001</v>
      </c>
      <c r="AX332" s="135">
        <f t="shared" si="42"/>
        <v>119.72</v>
      </c>
      <c r="AY332" s="90">
        <f t="shared" si="38"/>
        <v>-0.18938101638393215</v>
      </c>
      <c r="AZ332" s="176">
        <f t="shared" si="39"/>
        <v>0.91309136960692261</v>
      </c>
    </row>
    <row r="333" spans="43:52" x14ac:dyDescent="0.35">
      <c r="AQ333" s="135">
        <v>0.32900000000000001</v>
      </c>
      <c r="AR333" s="135">
        <f t="shared" si="40"/>
        <v>120.08500000000001</v>
      </c>
      <c r="AS333" s="176">
        <f t="shared" si="36"/>
        <v>6.0775795698590443E-2</v>
      </c>
      <c r="AT333" s="135">
        <v>0.32900000000000001</v>
      </c>
      <c r="AU333" s="135">
        <f t="shared" si="41"/>
        <v>120.08500000000001</v>
      </c>
      <c r="AV333" s="176">
        <f t="shared" si="37"/>
        <v>1.0416966040523186</v>
      </c>
      <c r="AW333" s="135">
        <v>0.32900000000000001</v>
      </c>
      <c r="AX333" s="135">
        <f t="shared" si="42"/>
        <v>120.08500000000001</v>
      </c>
      <c r="AY333" s="90">
        <f t="shared" si="38"/>
        <v>-0.18903855400503025</v>
      </c>
      <c r="AZ333" s="176">
        <f t="shared" si="39"/>
        <v>0.91343384574587871</v>
      </c>
    </row>
    <row r="334" spans="43:52" x14ac:dyDescent="0.35">
      <c r="AQ334" s="135">
        <v>0.33</v>
      </c>
      <c r="AR334" s="135">
        <f t="shared" si="40"/>
        <v>120.45</v>
      </c>
      <c r="AS334" s="176">
        <f t="shared" si="36"/>
        <v>6.0775808745779841E-2</v>
      </c>
      <c r="AT334" s="135">
        <v>0.33</v>
      </c>
      <c r="AU334" s="135">
        <f t="shared" si="41"/>
        <v>120.45</v>
      </c>
      <c r="AV334" s="176">
        <f t="shared" si="37"/>
        <v>1.0416966042712503</v>
      </c>
      <c r="AW334" s="135">
        <v>0.33</v>
      </c>
      <c r="AX334" s="135">
        <f t="shared" si="42"/>
        <v>120.45</v>
      </c>
      <c r="AY334" s="90">
        <f t="shared" si="38"/>
        <v>-0.18869609113827951</v>
      </c>
      <c r="AZ334" s="176">
        <f t="shared" si="39"/>
        <v>0.91377632187875069</v>
      </c>
    </row>
    <row r="335" spans="43:52" x14ac:dyDescent="0.35">
      <c r="AQ335" s="135">
        <v>0.33100000000000002</v>
      </c>
      <c r="AR335" s="135">
        <f t="shared" si="40"/>
        <v>120.81500000000001</v>
      </c>
      <c r="AS335" s="176">
        <f t="shared" si="36"/>
        <v>6.0775821324625369E-2</v>
      </c>
      <c r="AT335" s="135">
        <v>0.33100000000000002</v>
      </c>
      <c r="AU335" s="135">
        <f t="shared" si="41"/>
        <v>120.81500000000001</v>
      </c>
      <c r="AV335" s="176">
        <f t="shared" si="37"/>
        <v>1.0416966044823235</v>
      </c>
      <c r="AW335" s="135">
        <v>0.33100000000000002</v>
      </c>
      <c r="AX335" s="135">
        <f t="shared" si="42"/>
        <v>120.81500000000001</v>
      </c>
      <c r="AY335" s="90">
        <f t="shared" si="38"/>
        <v>-0.18835362780119225</v>
      </c>
      <c r="AZ335" s="176">
        <f t="shared" si="39"/>
        <v>0.91411879800575668</v>
      </c>
    </row>
    <row r="336" spans="43:52" x14ac:dyDescent="0.35">
      <c r="AQ336" s="135">
        <v>0.33200000000000002</v>
      </c>
      <c r="AR336" s="135">
        <f t="shared" si="40"/>
        <v>121.18</v>
      </c>
      <c r="AS336" s="176">
        <f t="shared" si="36"/>
        <v>6.0775833451938779E-2</v>
      </c>
      <c r="AT336" s="135">
        <v>0.33200000000000002</v>
      </c>
      <c r="AU336" s="135">
        <f t="shared" si="41"/>
        <v>121.18</v>
      </c>
      <c r="AV336" s="176">
        <f t="shared" si="37"/>
        <v>1.0416966046858198</v>
      </c>
      <c r="AW336" s="135">
        <v>0.33200000000000002</v>
      </c>
      <c r="AX336" s="135">
        <f t="shared" si="42"/>
        <v>121.18</v>
      </c>
      <c r="AY336" s="90">
        <f t="shared" si="38"/>
        <v>-0.18801116401065135</v>
      </c>
      <c r="AZ336" s="176">
        <f t="shared" si="39"/>
        <v>0.91446127412710732</v>
      </c>
    </row>
    <row r="337" spans="43:52" x14ac:dyDescent="0.35">
      <c r="AQ337" s="135">
        <v>0.33300000000000002</v>
      </c>
      <c r="AR337" s="135">
        <f t="shared" si="40"/>
        <v>121.545</v>
      </c>
      <c r="AS337" s="176">
        <f t="shared" si="36"/>
        <v>6.0775845143928323E-2</v>
      </c>
      <c r="AT337" s="135">
        <v>0.33300000000000002</v>
      </c>
      <c r="AU337" s="135">
        <f t="shared" si="41"/>
        <v>121.545</v>
      </c>
      <c r="AV337" s="176">
        <f t="shared" si="37"/>
        <v>1.0416966048820113</v>
      </c>
      <c r="AW337" s="135">
        <v>0.33300000000000002</v>
      </c>
      <c r="AX337" s="135">
        <f t="shared" si="42"/>
        <v>121.545</v>
      </c>
      <c r="AY337" s="90">
        <f t="shared" si="38"/>
        <v>-0.1876687424059548</v>
      </c>
      <c r="AZ337" s="176">
        <f t="shared" si="39"/>
        <v>0.91480370761998497</v>
      </c>
    </row>
    <row r="338" spans="43:52" x14ac:dyDescent="0.35">
      <c r="AQ338" s="135">
        <v>0.33400000000000002</v>
      </c>
      <c r="AR338" s="135">
        <f t="shared" si="40"/>
        <v>121.91000000000001</v>
      </c>
      <c r="AS338" s="176">
        <f t="shared" si="36"/>
        <v>6.0775856416220457E-2</v>
      </c>
      <c r="AT338" s="135">
        <v>0.33400000000000002</v>
      </c>
      <c r="AU338" s="135">
        <f t="shared" si="41"/>
        <v>121.91000000000001</v>
      </c>
      <c r="AV338" s="176">
        <f t="shared" si="37"/>
        <v>1.0416966050711605</v>
      </c>
      <c r="AW338" s="135">
        <v>0.33400000000000002</v>
      </c>
      <c r="AX338" s="135">
        <f t="shared" si="42"/>
        <v>121.91000000000001</v>
      </c>
      <c r="AY338" s="90">
        <f t="shared" si="38"/>
        <v>-0.18732627775675442</v>
      </c>
      <c r="AZ338" s="176">
        <f t="shared" si="39"/>
        <v>0.91514618373062651</v>
      </c>
    </row>
    <row r="339" spans="43:52" x14ac:dyDescent="0.35">
      <c r="AQ339" s="135">
        <v>0.33500000000000002</v>
      </c>
      <c r="AR339" s="135">
        <f t="shared" si="40"/>
        <v>122.27500000000001</v>
      </c>
      <c r="AS339" s="176">
        <f t="shared" si="36"/>
        <v>6.0775867283880701E-2</v>
      </c>
      <c r="AT339" s="135">
        <v>0.33500000000000002</v>
      </c>
      <c r="AU339" s="135">
        <f t="shared" si="41"/>
        <v>122.27500000000001</v>
      </c>
      <c r="AV339" s="176">
        <f t="shared" si="37"/>
        <v>1.0416966052535197</v>
      </c>
      <c r="AW339" s="135">
        <v>0.33500000000000002</v>
      </c>
      <c r="AX339" s="135">
        <f t="shared" si="42"/>
        <v>122.27500000000001</v>
      </c>
      <c r="AY339" s="90">
        <f t="shared" si="38"/>
        <v>-0.18698381270120079</v>
      </c>
      <c r="AZ339" s="176">
        <f t="shared" si="39"/>
        <v>0.91548865983619965</v>
      </c>
    </row>
    <row r="340" spans="43:52" x14ac:dyDescent="0.35">
      <c r="AQ340" s="135">
        <v>0.33600000000000002</v>
      </c>
      <c r="AR340" s="135">
        <f t="shared" si="40"/>
        <v>122.64</v>
      </c>
      <c r="AS340" s="176">
        <f t="shared" si="36"/>
        <v>6.0775877761433783E-2</v>
      </c>
      <c r="AT340" s="135">
        <v>0.33600000000000002</v>
      </c>
      <c r="AU340" s="135">
        <f t="shared" si="41"/>
        <v>122.64</v>
      </c>
      <c r="AV340" s="176">
        <f t="shared" si="37"/>
        <v>1.0416966054293331</v>
      </c>
      <c r="AW340" s="135">
        <v>0.33600000000000002</v>
      </c>
      <c r="AX340" s="135">
        <f t="shared" si="42"/>
        <v>122.64</v>
      </c>
      <c r="AY340" s="90">
        <f t="shared" si="38"/>
        <v>-0.18664134725387985</v>
      </c>
      <c r="AZ340" s="176">
        <f t="shared" si="39"/>
        <v>0.91583113593688703</v>
      </c>
    </row>
    <row r="341" spans="43:52" x14ac:dyDescent="0.35">
      <c r="AQ341" s="135">
        <v>0.33700000000000002</v>
      </c>
      <c r="AR341" s="135">
        <f t="shared" si="40"/>
        <v>123.00500000000001</v>
      </c>
      <c r="AS341" s="176">
        <f t="shared" si="36"/>
        <v>6.077588786288305E-2</v>
      </c>
      <c r="AT341" s="135">
        <v>0.33700000000000002</v>
      </c>
      <c r="AU341" s="135">
        <f t="shared" si="41"/>
        <v>123.00500000000001</v>
      </c>
      <c r="AV341" s="176">
        <f t="shared" si="37"/>
        <v>1.0416966055988355</v>
      </c>
      <c r="AW341" s="135">
        <v>0.33700000000000002</v>
      </c>
      <c r="AX341" s="135">
        <f t="shared" si="42"/>
        <v>123.00500000000001</v>
      </c>
      <c r="AY341" s="90">
        <f t="shared" si="38"/>
        <v>-0.18629888142885517</v>
      </c>
      <c r="AZ341" s="176">
        <f t="shared" si="39"/>
        <v>0.91617361203286329</v>
      </c>
    </row>
    <row r="342" spans="43:52" x14ac:dyDescent="0.35">
      <c r="AQ342" s="135">
        <v>0.33800000000000002</v>
      </c>
      <c r="AR342" s="135">
        <f t="shared" si="40"/>
        <v>123.37</v>
      </c>
      <c r="AS342" s="176">
        <f t="shared" si="36"/>
        <v>6.0775897601729176E-2</v>
      </c>
      <c r="AT342" s="135">
        <v>0.33800000000000002</v>
      </c>
      <c r="AU342" s="135">
        <f t="shared" si="41"/>
        <v>123.37</v>
      </c>
      <c r="AV342" s="176">
        <f t="shared" si="37"/>
        <v>1.0416966057622534</v>
      </c>
      <c r="AW342" s="135">
        <v>0.33800000000000002</v>
      </c>
      <c r="AX342" s="135">
        <f t="shared" si="42"/>
        <v>123.37</v>
      </c>
      <c r="AY342" s="90">
        <f t="shared" si="38"/>
        <v>-0.18595641523968454</v>
      </c>
      <c r="AZ342" s="176">
        <f t="shared" si="39"/>
        <v>0.91651608812429808</v>
      </c>
    </row>
    <row r="343" spans="43:52" x14ac:dyDescent="0.35">
      <c r="AQ343" s="135">
        <v>0.33900000000000002</v>
      </c>
      <c r="AR343" s="135">
        <f t="shared" si="40"/>
        <v>123.73500000000001</v>
      </c>
      <c r="AS343" s="176">
        <f t="shared" si="36"/>
        <v>6.0775906990988227E-2</v>
      </c>
      <c r="AT343" s="135">
        <v>0.33900000000000002</v>
      </c>
      <c r="AU343" s="135">
        <f t="shared" si="41"/>
        <v>123.73500000000001</v>
      </c>
      <c r="AV343" s="176">
        <f t="shared" si="37"/>
        <v>1.0416966059198052</v>
      </c>
      <c r="AW343" s="135">
        <v>0.33900000000000002</v>
      </c>
      <c r="AX343" s="135">
        <f t="shared" si="42"/>
        <v>123.73500000000001</v>
      </c>
      <c r="AY343" s="90">
        <f t="shared" si="38"/>
        <v>-0.18561394869943965</v>
      </c>
      <c r="AZ343" s="176">
        <f t="shared" si="39"/>
        <v>0.91685856421135381</v>
      </c>
    </row>
    <row r="344" spans="43:52" x14ac:dyDescent="0.35">
      <c r="AQ344" s="135">
        <v>0.34</v>
      </c>
      <c r="AR344" s="135">
        <f t="shared" si="40"/>
        <v>124.10000000000001</v>
      </c>
      <c r="AS344" s="176">
        <f t="shared" si="36"/>
        <v>6.0775916043209012E-2</v>
      </c>
      <c r="AT344" s="135">
        <v>0.34</v>
      </c>
      <c r="AU344" s="135">
        <f t="shared" si="41"/>
        <v>124.10000000000001</v>
      </c>
      <c r="AV344" s="176">
        <f t="shared" si="37"/>
        <v>1.0416966060717014</v>
      </c>
      <c r="AW344" s="135">
        <v>0.34</v>
      </c>
      <c r="AX344" s="135">
        <f t="shared" si="42"/>
        <v>124.10000000000001</v>
      </c>
      <c r="AY344" s="90">
        <f t="shared" si="38"/>
        <v>-0.18527148182072248</v>
      </c>
      <c r="AZ344" s="176">
        <f t="shared" si="39"/>
        <v>0.91720104029418803</v>
      </c>
    </row>
    <row r="345" spans="43:52" x14ac:dyDescent="0.35">
      <c r="AQ345" s="135">
        <v>0.34100000000000003</v>
      </c>
      <c r="AR345" s="135">
        <f t="shared" si="40"/>
        <v>124.465</v>
      </c>
      <c r="AS345" s="176">
        <f t="shared" si="36"/>
        <v>6.0775924770489938E-2</v>
      </c>
      <c r="AT345" s="135">
        <v>0.34100000000000003</v>
      </c>
      <c r="AU345" s="135">
        <f t="shared" si="41"/>
        <v>124.465</v>
      </c>
      <c r="AV345" s="176">
        <f t="shared" si="37"/>
        <v>1.0416966062181452</v>
      </c>
      <c r="AW345" s="135">
        <v>0.34100000000000003</v>
      </c>
      <c r="AX345" s="135">
        <f t="shared" si="42"/>
        <v>124.465</v>
      </c>
      <c r="AY345" s="90">
        <f t="shared" si="38"/>
        <v>-0.18492905723870379</v>
      </c>
      <c r="AZ345" s="176">
        <f t="shared" si="39"/>
        <v>0.91754347374993139</v>
      </c>
    </row>
    <row r="346" spans="43:52" x14ac:dyDescent="0.35">
      <c r="AQ346" s="135">
        <v>0.34200000000000003</v>
      </c>
      <c r="AR346" s="135">
        <f t="shared" si="40"/>
        <v>124.83000000000001</v>
      </c>
      <c r="AS346" s="176">
        <f t="shared" si="36"/>
        <v>6.0775933184495076E-2</v>
      </c>
      <c r="AT346" s="135">
        <v>0.34200000000000003</v>
      </c>
      <c r="AU346" s="135">
        <f t="shared" si="41"/>
        <v>124.83000000000001</v>
      </c>
      <c r="AV346" s="176">
        <f t="shared" si="37"/>
        <v>1.0416966063593323</v>
      </c>
      <c r="AW346" s="135">
        <v>0.34200000000000003</v>
      </c>
      <c r="AX346" s="135">
        <f t="shared" si="42"/>
        <v>124.83000000000001</v>
      </c>
      <c r="AY346" s="90">
        <f t="shared" si="38"/>
        <v>-0.18458658971905598</v>
      </c>
      <c r="AZ346" s="176">
        <f t="shared" si="39"/>
        <v>0.91788594982477134</v>
      </c>
    </row>
    <row r="347" spans="43:52" x14ac:dyDescent="0.35">
      <c r="AQ347" s="135">
        <v>0.34300000000000003</v>
      </c>
      <c r="AR347" s="135">
        <f t="shared" si="40"/>
        <v>125.19500000000001</v>
      </c>
      <c r="AS347" s="176">
        <f t="shared" si="36"/>
        <v>6.0775941296469821E-2</v>
      </c>
      <c r="AT347" s="135">
        <v>0.34300000000000003</v>
      </c>
      <c r="AU347" s="135">
        <f t="shared" si="41"/>
        <v>125.19500000000001</v>
      </c>
      <c r="AV347" s="176">
        <f t="shared" si="37"/>
        <v>1.0416966064954511</v>
      </c>
      <c r="AW347" s="135">
        <v>0.34300000000000003</v>
      </c>
      <c r="AX347" s="135">
        <f t="shared" si="42"/>
        <v>125.19500000000001</v>
      </c>
      <c r="AY347" s="90">
        <f t="shared" si="38"/>
        <v>-0.18424412189609315</v>
      </c>
      <c r="AZ347" s="176">
        <f t="shared" si="39"/>
        <v>0.91822842589582787</v>
      </c>
    </row>
    <row r="348" spans="43:52" x14ac:dyDescent="0.35">
      <c r="AQ348" s="135">
        <v>0.34399999999999997</v>
      </c>
      <c r="AR348" s="135">
        <f t="shared" si="40"/>
        <v>125.55999999999999</v>
      </c>
      <c r="AS348" s="176">
        <f t="shared" si="36"/>
        <v>6.0775949117255895E-2</v>
      </c>
      <c r="AT348" s="135">
        <v>0.34399999999999997</v>
      </c>
      <c r="AU348" s="135">
        <f t="shared" si="41"/>
        <v>125.55999999999999</v>
      </c>
      <c r="AV348" s="176">
        <f t="shared" si="37"/>
        <v>1.041696606626684</v>
      </c>
      <c r="AW348" s="135">
        <v>0.34399999999999997</v>
      </c>
      <c r="AX348" s="135">
        <f t="shared" si="42"/>
        <v>125.55999999999999</v>
      </c>
      <c r="AY348" s="90">
        <f t="shared" si="38"/>
        <v>-0.18390165378070292</v>
      </c>
      <c r="AZ348" s="176">
        <f t="shared" si="39"/>
        <v>0.91857090196323699</v>
      </c>
    </row>
    <row r="349" spans="43:52" x14ac:dyDescent="0.35">
      <c r="AQ349" s="135">
        <v>0.34499999999999997</v>
      </c>
      <c r="AR349" s="135">
        <f t="shared" si="40"/>
        <v>125.925</v>
      </c>
      <c r="AS349" s="176">
        <f t="shared" si="36"/>
        <v>6.0775956657305875E-2</v>
      </c>
      <c r="AT349" s="135">
        <v>0.34499999999999997</v>
      </c>
      <c r="AU349" s="135">
        <f t="shared" si="41"/>
        <v>125.925</v>
      </c>
      <c r="AV349" s="176">
        <f t="shared" si="37"/>
        <v>1.0416966067532061</v>
      </c>
      <c r="AW349" s="135">
        <v>0.34499999999999997</v>
      </c>
      <c r="AX349" s="135">
        <f t="shared" si="42"/>
        <v>125.925</v>
      </c>
      <c r="AY349" s="90">
        <f t="shared" si="38"/>
        <v>-0.18355918538338251</v>
      </c>
      <c r="AZ349" s="176">
        <f t="shared" si="39"/>
        <v>0.91891337802712947</v>
      </c>
    </row>
    <row r="350" spans="43:52" x14ac:dyDescent="0.35">
      <c r="AQ350" s="135">
        <v>0.34599999999999997</v>
      </c>
      <c r="AR350" s="135">
        <f t="shared" si="40"/>
        <v>126.28999999999999</v>
      </c>
      <c r="AS350" s="176">
        <f t="shared" si="36"/>
        <v>6.0775963926697076E-2</v>
      </c>
      <c r="AT350" s="135">
        <v>0.34599999999999997</v>
      </c>
      <c r="AU350" s="135">
        <f t="shared" si="41"/>
        <v>126.28999999999999</v>
      </c>
      <c r="AV350" s="176">
        <f t="shared" si="37"/>
        <v>1.0416966068751863</v>
      </c>
      <c r="AW350" s="135">
        <v>0.34599999999999997</v>
      </c>
      <c r="AX350" s="135">
        <f t="shared" si="42"/>
        <v>126.28999999999999</v>
      </c>
      <c r="AY350" s="90">
        <f t="shared" si="38"/>
        <v>-0.1832167167142521</v>
      </c>
      <c r="AZ350" s="176">
        <f t="shared" si="39"/>
        <v>0.91925585408763133</v>
      </c>
    </row>
    <row r="351" spans="43:52" x14ac:dyDescent="0.35">
      <c r="AQ351" s="135">
        <v>0.34699999999999998</v>
      </c>
      <c r="AR351" s="135">
        <f t="shared" si="40"/>
        <v>126.65499999999999</v>
      </c>
      <c r="AS351" s="176">
        <f t="shared" si="36"/>
        <v>6.0775970935145127E-2</v>
      </c>
      <c r="AT351" s="135">
        <v>0.34699999999999998</v>
      </c>
      <c r="AU351" s="135">
        <f t="shared" si="41"/>
        <v>126.65499999999999</v>
      </c>
      <c r="AV351" s="176">
        <f t="shared" si="37"/>
        <v>1.0416966069927882</v>
      </c>
      <c r="AW351" s="135">
        <v>0.34699999999999998</v>
      </c>
      <c r="AX351" s="135">
        <f t="shared" si="42"/>
        <v>126.65499999999999</v>
      </c>
      <c r="AY351" s="90">
        <f t="shared" si="38"/>
        <v>-0.18287424778306877</v>
      </c>
      <c r="AZ351" s="176">
        <f t="shared" si="39"/>
        <v>0.9195983301448647</v>
      </c>
    </row>
    <row r="352" spans="43:52" x14ac:dyDescent="0.35">
      <c r="AQ352" s="135">
        <v>0.34799999999999998</v>
      </c>
      <c r="AR352" s="135">
        <f t="shared" si="40"/>
        <v>127.02</v>
      </c>
      <c r="AS352" s="176">
        <f t="shared" si="36"/>
        <v>6.0775977692016883E-2</v>
      </c>
      <c r="AT352" s="135">
        <v>0.34799999999999998</v>
      </c>
      <c r="AU352" s="135">
        <f t="shared" si="41"/>
        <v>127.02</v>
      </c>
      <c r="AV352" s="176">
        <f t="shared" si="37"/>
        <v>1.0416966071061684</v>
      </c>
      <c r="AW352" s="135">
        <v>0.34799999999999998</v>
      </c>
      <c r="AX352" s="135">
        <f t="shared" si="42"/>
        <v>127.02</v>
      </c>
      <c r="AY352" s="90">
        <f t="shared" si="38"/>
        <v>-0.18253182122225947</v>
      </c>
      <c r="AZ352" s="176">
        <f t="shared" si="39"/>
        <v>0.9199407635759258</v>
      </c>
    </row>
    <row r="353" spans="43:52" x14ac:dyDescent="0.35">
      <c r="AQ353" s="135">
        <v>0.34899999999999998</v>
      </c>
      <c r="AR353" s="135">
        <f t="shared" si="40"/>
        <v>127.38499999999999</v>
      </c>
      <c r="AS353" s="176">
        <f t="shared" si="36"/>
        <v>6.0775984206342948E-2</v>
      </c>
      <c r="AT353" s="135">
        <v>0.34899999999999998</v>
      </c>
      <c r="AU353" s="135">
        <f t="shared" si="41"/>
        <v>127.38499999999999</v>
      </c>
      <c r="AV353" s="176">
        <f t="shared" si="37"/>
        <v>1.041696607215479</v>
      </c>
      <c r="AW353" s="135">
        <v>0.34899999999999998</v>
      </c>
      <c r="AX353" s="135">
        <f t="shared" si="42"/>
        <v>127.38499999999999</v>
      </c>
      <c r="AY353" s="90">
        <f t="shared" si="38"/>
        <v>-0.18218935179485252</v>
      </c>
      <c r="AZ353" s="176">
        <f t="shared" si="39"/>
        <v>0.92028323962696934</v>
      </c>
    </row>
    <row r="354" spans="43:52" x14ac:dyDescent="0.35">
      <c r="AQ354" s="135">
        <v>0.35</v>
      </c>
      <c r="AR354" s="135">
        <f t="shared" si="40"/>
        <v>127.74999999999999</v>
      </c>
      <c r="AS354" s="176">
        <f t="shared" si="36"/>
        <v>6.0775990486829787E-2</v>
      </c>
      <c r="AT354" s="135">
        <v>0.35</v>
      </c>
      <c r="AU354" s="135">
        <f t="shared" si="41"/>
        <v>127.74999999999999</v>
      </c>
      <c r="AV354" s="176">
        <f t="shared" si="37"/>
        <v>1.0416966073208653</v>
      </c>
      <c r="AW354" s="135">
        <v>0.35</v>
      </c>
      <c r="AX354" s="135">
        <f t="shared" si="42"/>
        <v>127.74999999999999</v>
      </c>
      <c r="AY354" s="90">
        <f t="shared" si="38"/>
        <v>-0.18184688213261208</v>
      </c>
      <c r="AZ354" s="176">
        <f t="shared" si="39"/>
        <v>0.920625715675083</v>
      </c>
    </row>
    <row r="355" spans="43:52" x14ac:dyDescent="0.35">
      <c r="AQ355" s="135">
        <v>0.35099999999999998</v>
      </c>
      <c r="AR355" s="135">
        <f t="shared" si="40"/>
        <v>128.11499999999998</v>
      </c>
      <c r="AS355" s="176">
        <f t="shared" si="36"/>
        <v>6.0775996541871331E-2</v>
      </c>
      <c r="AT355" s="135">
        <v>0.35099999999999998</v>
      </c>
      <c r="AU355" s="135">
        <f t="shared" si="41"/>
        <v>128.11499999999998</v>
      </c>
      <c r="AV355" s="176">
        <f t="shared" si="37"/>
        <v>1.0416966074224689</v>
      </c>
      <c r="AW355" s="135">
        <v>0.35099999999999998</v>
      </c>
      <c r="AX355" s="135">
        <f t="shared" si="42"/>
        <v>128.11499999999998</v>
      </c>
      <c r="AY355" s="90">
        <f t="shared" si="38"/>
        <v>-0.18150441224396752</v>
      </c>
      <c r="AZ355" s="176">
        <f t="shared" si="39"/>
        <v>0.9209681917203727</v>
      </c>
    </row>
    <row r="356" spans="43:52" x14ac:dyDescent="0.35">
      <c r="AQ356" s="135">
        <v>0.35199999999999998</v>
      </c>
      <c r="AR356" s="135">
        <f t="shared" si="40"/>
        <v>128.47999999999999</v>
      </c>
      <c r="AS356" s="176">
        <f t="shared" si="36"/>
        <v>6.0776002379560191E-2</v>
      </c>
      <c r="AT356" s="135">
        <v>0.35199999999999998</v>
      </c>
      <c r="AU356" s="135">
        <f t="shared" si="41"/>
        <v>128.47999999999999</v>
      </c>
      <c r="AV356" s="176">
        <f t="shared" si="37"/>
        <v>1.0416966075204255</v>
      </c>
      <c r="AW356" s="135">
        <v>0.35199999999999998</v>
      </c>
      <c r="AX356" s="135">
        <f t="shared" si="42"/>
        <v>128.47999999999999</v>
      </c>
      <c r="AY356" s="90">
        <f t="shared" si="38"/>
        <v>-0.18116194213704623</v>
      </c>
      <c r="AZ356" s="176">
        <f t="shared" si="39"/>
        <v>0.92131066776293946</v>
      </c>
    </row>
    <row r="357" spans="43:52" x14ac:dyDescent="0.35">
      <c r="AQ357" s="135">
        <v>0.35299999999999998</v>
      </c>
      <c r="AR357" s="135">
        <f t="shared" si="40"/>
        <v>128.845</v>
      </c>
      <c r="AS357" s="176">
        <f t="shared" si="36"/>
        <v>6.0776008007698501E-2</v>
      </c>
      <c r="AT357" s="135">
        <v>0.35299999999999998</v>
      </c>
      <c r="AU357" s="135">
        <f t="shared" si="41"/>
        <v>128.845</v>
      </c>
      <c r="AV357" s="176">
        <f t="shared" si="37"/>
        <v>1.0416966076148657</v>
      </c>
      <c r="AW357" s="135">
        <v>0.35299999999999998</v>
      </c>
      <c r="AX357" s="135">
        <f t="shared" si="42"/>
        <v>128.845</v>
      </c>
      <c r="AY357" s="90">
        <f t="shared" si="38"/>
        <v>-0.18081947181968314</v>
      </c>
      <c r="AZ357" s="176">
        <f t="shared" si="39"/>
        <v>0.92165314380288099</v>
      </c>
    </row>
    <row r="358" spans="43:52" x14ac:dyDescent="0.35">
      <c r="AQ358" s="135">
        <v>0.35399999999999998</v>
      </c>
      <c r="AR358" s="135">
        <f t="shared" si="40"/>
        <v>129.20999999999998</v>
      </c>
      <c r="AS358" s="176">
        <f t="shared" si="36"/>
        <v>6.0776013433808319E-2</v>
      </c>
      <c r="AT358" s="135">
        <v>0.35399999999999998</v>
      </c>
      <c r="AU358" s="135">
        <f t="shared" si="41"/>
        <v>129.20999999999998</v>
      </c>
      <c r="AV358" s="176">
        <f t="shared" si="37"/>
        <v>1.0416966077059158</v>
      </c>
      <c r="AW358" s="135">
        <v>0.35399999999999998</v>
      </c>
      <c r="AX358" s="135">
        <f t="shared" si="42"/>
        <v>129.20999999999998</v>
      </c>
      <c r="AY358" s="90">
        <f t="shared" si="38"/>
        <v>-0.18047700129943273</v>
      </c>
      <c r="AZ358" s="176">
        <f t="shared" si="39"/>
        <v>0.92199561984029121</v>
      </c>
    </row>
    <row r="359" spans="43:52" x14ac:dyDescent="0.35">
      <c r="AQ359" s="135">
        <v>0.35499999999999998</v>
      </c>
      <c r="AR359" s="135">
        <f t="shared" si="40"/>
        <v>129.57499999999999</v>
      </c>
      <c r="AS359" s="176">
        <f t="shared" si="36"/>
        <v>6.0776018665141679E-2</v>
      </c>
      <c r="AT359" s="135">
        <v>0.35499999999999998</v>
      </c>
      <c r="AU359" s="135">
        <f t="shared" si="41"/>
        <v>129.57499999999999</v>
      </c>
      <c r="AV359" s="176">
        <f t="shared" si="37"/>
        <v>1.0416966077936975</v>
      </c>
      <c r="AW359" s="135">
        <v>0.35499999999999998</v>
      </c>
      <c r="AX359" s="135">
        <f t="shared" si="42"/>
        <v>129.57499999999999</v>
      </c>
      <c r="AY359" s="90">
        <f t="shared" si="38"/>
        <v>-0.18013453058357765</v>
      </c>
      <c r="AZ359" s="176">
        <f t="shared" si="39"/>
        <v>0.9223380958752615</v>
      </c>
    </row>
    <row r="360" spans="43:52" x14ac:dyDescent="0.35">
      <c r="AQ360" s="135">
        <v>0.35599999999999998</v>
      </c>
      <c r="AR360" s="135">
        <f t="shared" si="40"/>
        <v>129.94</v>
      </c>
      <c r="AS360" s="176">
        <f t="shared" si="36"/>
        <v>6.0776023708690306E-2</v>
      </c>
      <c r="AT360" s="135">
        <v>0.35599999999999998</v>
      </c>
      <c r="AU360" s="135">
        <f t="shared" si="41"/>
        <v>129.94</v>
      </c>
      <c r="AV360" s="176">
        <f t="shared" si="37"/>
        <v>1.0416966078783283</v>
      </c>
      <c r="AW360" s="135">
        <v>0.35599999999999998</v>
      </c>
      <c r="AX360" s="135">
        <f t="shared" si="42"/>
        <v>129.94</v>
      </c>
      <c r="AY360" s="90">
        <f t="shared" si="38"/>
        <v>-0.17979210230215995</v>
      </c>
      <c r="AZ360" s="176">
        <f t="shared" si="39"/>
        <v>0.92268052928485866</v>
      </c>
    </row>
    <row r="361" spans="43:52" x14ac:dyDescent="0.35">
      <c r="AQ361" s="135">
        <v>0.35699999999999998</v>
      </c>
      <c r="AR361" s="135">
        <f t="shared" si="40"/>
        <v>130.30500000000001</v>
      </c>
      <c r="AS361" s="176">
        <f t="shared" si="36"/>
        <v>6.0776028571194962E-2</v>
      </c>
      <c r="AT361" s="135">
        <v>0.35699999999999998</v>
      </c>
      <c r="AU361" s="135">
        <f t="shared" si="41"/>
        <v>130.30500000000001</v>
      </c>
      <c r="AV361" s="176">
        <f t="shared" si="37"/>
        <v>1.041696607959921</v>
      </c>
      <c r="AW361" s="135">
        <v>0.35699999999999998</v>
      </c>
      <c r="AX361" s="135">
        <f t="shared" si="42"/>
        <v>130.30500000000001</v>
      </c>
      <c r="AY361" s="90">
        <f t="shared" si="38"/>
        <v>-0.17944963121590812</v>
      </c>
      <c r="AZ361" s="176">
        <f t="shared" si="39"/>
        <v>0.92302300531520776</v>
      </c>
    </row>
    <row r="362" spans="43:52" x14ac:dyDescent="0.35">
      <c r="AQ362" s="135">
        <v>0.35799999999999998</v>
      </c>
      <c r="AR362" s="135">
        <f t="shared" si="40"/>
        <v>130.66999999999999</v>
      </c>
      <c r="AS362" s="176">
        <f t="shared" si="36"/>
        <v>6.077603325915442E-2</v>
      </c>
      <c r="AT362" s="135">
        <v>0.35799999999999998</v>
      </c>
      <c r="AU362" s="135">
        <f t="shared" si="41"/>
        <v>130.66999999999999</v>
      </c>
      <c r="AV362" s="176">
        <f t="shared" si="37"/>
        <v>1.041696608038585</v>
      </c>
      <c r="AW362" s="135">
        <v>0.35799999999999998</v>
      </c>
      <c r="AX362" s="135">
        <f t="shared" si="42"/>
        <v>130.66999999999999</v>
      </c>
      <c r="AY362" s="90">
        <f t="shared" si="38"/>
        <v>-0.17910715995436935</v>
      </c>
      <c r="AZ362" s="176">
        <f t="shared" si="39"/>
        <v>0.92336548134337015</v>
      </c>
    </row>
    <row r="363" spans="43:52" x14ac:dyDescent="0.35">
      <c r="AQ363" s="135">
        <v>0.35899999999999999</v>
      </c>
      <c r="AR363" s="135">
        <f t="shared" si="40"/>
        <v>131.035</v>
      </c>
      <c r="AS363" s="176">
        <f t="shared" si="36"/>
        <v>6.0776037778834183E-2</v>
      </c>
      <c r="AT363" s="135">
        <v>0.35899999999999999</v>
      </c>
      <c r="AU363" s="135">
        <f t="shared" si="41"/>
        <v>131.035</v>
      </c>
      <c r="AV363" s="176">
        <f t="shared" si="37"/>
        <v>1.0416966081144254</v>
      </c>
      <c r="AW363" s="135">
        <v>0.35899999999999999</v>
      </c>
      <c r="AX363" s="135">
        <f t="shared" si="42"/>
        <v>131.035</v>
      </c>
      <c r="AY363" s="90">
        <f t="shared" si="38"/>
        <v>-0.1787646885238354</v>
      </c>
      <c r="AZ363" s="176">
        <f t="shared" si="39"/>
        <v>0.92370795736942424</v>
      </c>
    </row>
    <row r="364" spans="43:52" x14ac:dyDescent="0.35">
      <c r="AQ364" s="135">
        <v>0.36</v>
      </c>
      <c r="AR364" s="135">
        <f t="shared" si="40"/>
        <v>131.4</v>
      </c>
      <c r="AS364" s="176">
        <f t="shared" si="36"/>
        <v>6.0776042136274841E-2</v>
      </c>
      <c r="AT364" s="135">
        <v>0.36</v>
      </c>
      <c r="AU364" s="135">
        <f t="shared" si="41"/>
        <v>131.4</v>
      </c>
      <c r="AV364" s="176">
        <f t="shared" si="37"/>
        <v>1.0416966081875432</v>
      </c>
      <c r="AW364" s="135">
        <v>0.36</v>
      </c>
      <c r="AX364" s="135">
        <f t="shared" si="42"/>
        <v>131.4</v>
      </c>
      <c r="AY364" s="90">
        <f t="shared" si="38"/>
        <v>-0.17842221693037288</v>
      </c>
      <c r="AZ364" s="176">
        <f t="shared" si="39"/>
        <v>0.92405043339344517</v>
      </c>
    </row>
    <row r="365" spans="43:52" x14ac:dyDescent="0.35">
      <c r="AQ365" s="135">
        <v>0.36099999999999999</v>
      </c>
      <c r="AR365" s="135">
        <f t="shared" si="40"/>
        <v>131.76499999999999</v>
      </c>
      <c r="AS365" s="176">
        <f t="shared" si="36"/>
        <v>6.077604633730016E-2</v>
      </c>
      <c r="AT365" s="135">
        <v>0.36099999999999999</v>
      </c>
      <c r="AU365" s="135">
        <f t="shared" si="41"/>
        <v>131.76499999999999</v>
      </c>
      <c r="AV365" s="176">
        <f t="shared" si="37"/>
        <v>1.0416966082580363</v>
      </c>
      <c r="AW365" s="135">
        <v>0.36099999999999999</v>
      </c>
      <c r="AX365" s="135">
        <f t="shared" si="42"/>
        <v>131.76499999999999</v>
      </c>
      <c r="AY365" s="90">
        <f t="shared" si="38"/>
        <v>-0.17807974517983013</v>
      </c>
      <c r="AZ365" s="176">
        <f t="shared" si="39"/>
        <v>0.92439290941550634</v>
      </c>
    </row>
    <row r="366" spans="43:52" x14ac:dyDescent="0.35">
      <c r="AQ366" s="135">
        <v>0.36199999999999999</v>
      </c>
      <c r="AR366" s="135">
        <f t="shared" si="40"/>
        <v>132.13</v>
      </c>
      <c r="AS366" s="176">
        <f t="shared" si="36"/>
        <v>6.0776050387524837E-2</v>
      </c>
      <c r="AT366" s="135">
        <v>0.36199999999999999</v>
      </c>
      <c r="AU366" s="135">
        <f t="shared" si="41"/>
        <v>132.13</v>
      </c>
      <c r="AV366" s="176">
        <f t="shared" si="37"/>
        <v>1.0416966083259991</v>
      </c>
      <c r="AW366" s="135">
        <v>0.36199999999999999</v>
      </c>
      <c r="AX366" s="135">
        <f t="shared" si="42"/>
        <v>132.13</v>
      </c>
      <c r="AY366" s="90">
        <f t="shared" si="38"/>
        <v>-0.177737273277846</v>
      </c>
      <c r="AZ366" s="176">
        <f t="shared" si="39"/>
        <v>0.9247353854356779</v>
      </c>
    </row>
    <row r="367" spans="43:52" x14ac:dyDescent="0.35">
      <c r="AQ367" s="135">
        <v>0.36299999999999999</v>
      </c>
      <c r="AR367" s="135">
        <f t="shared" si="40"/>
        <v>132.495</v>
      </c>
      <c r="AS367" s="176">
        <f t="shared" si="36"/>
        <v>6.0776054292362054E-2</v>
      </c>
      <c r="AT367" s="135">
        <v>0.36299999999999999</v>
      </c>
      <c r="AU367" s="135">
        <f t="shared" si="41"/>
        <v>132.495</v>
      </c>
      <c r="AV367" s="176">
        <f t="shared" si="37"/>
        <v>1.0416966083915224</v>
      </c>
      <c r="AW367" s="135">
        <v>0.36299999999999999</v>
      </c>
      <c r="AX367" s="135">
        <f t="shared" si="42"/>
        <v>132.495</v>
      </c>
      <c r="AY367" s="90">
        <f t="shared" si="38"/>
        <v>-0.17739480122985651</v>
      </c>
      <c r="AZ367" s="176">
        <f t="shared" si="39"/>
        <v>0.92507786145402804</v>
      </c>
    </row>
    <row r="368" spans="43:52" x14ac:dyDescent="0.35">
      <c r="AQ368" s="135">
        <v>0.36399999999999999</v>
      </c>
      <c r="AR368" s="135">
        <f t="shared" si="40"/>
        <v>132.85999999999999</v>
      </c>
      <c r="AS368" s="176">
        <f t="shared" si="36"/>
        <v>6.0776058057030638E-2</v>
      </c>
      <c r="AT368" s="135">
        <v>0.36399999999999999</v>
      </c>
      <c r="AU368" s="135">
        <f t="shared" si="41"/>
        <v>132.85999999999999</v>
      </c>
      <c r="AV368" s="176">
        <f t="shared" si="37"/>
        <v>1.0416966084546935</v>
      </c>
      <c r="AW368" s="135">
        <v>0.36399999999999999</v>
      </c>
      <c r="AX368" s="135">
        <f t="shared" si="42"/>
        <v>132.85999999999999</v>
      </c>
      <c r="AY368" s="90">
        <f t="shared" si="38"/>
        <v>-0.17705237166412316</v>
      </c>
      <c r="AZ368" s="176">
        <f t="shared" si="39"/>
        <v>0.92542029484760102</v>
      </c>
    </row>
    <row r="369" spans="43:52" x14ac:dyDescent="0.35">
      <c r="AQ369" s="135">
        <v>0.36499999999999999</v>
      </c>
      <c r="AR369" s="135">
        <f t="shared" si="40"/>
        <v>133.22499999999999</v>
      </c>
      <c r="AS369" s="176">
        <f t="shared" si="36"/>
        <v>6.0776061686562119E-2</v>
      </c>
      <c r="AT369" s="135">
        <v>0.36499999999999999</v>
      </c>
      <c r="AU369" s="135">
        <f t="shared" si="41"/>
        <v>133.22499999999999</v>
      </c>
      <c r="AV369" s="176">
        <f t="shared" si="37"/>
        <v>1.041696608515597</v>
      </c>
      <c r="AW369" s="135">
        <v>0.36499999999999999</v>
      </c>
      <c r="AX369" s="135">
        <f t="shared" si="42"/>
        <v>133.22499999999999</v>
      </c>
      <c r="AY369" s="90">
        <f t="shared" si="38"/>
        <v>-0.17670989933965817</v>
      </c>
      <c r="AZ369" s="176">
        <f t="shared" si="39"/>
        <v>0.92576277086250081</v>
      </c>
    </row>
    <row r="370" spans="43:52" x14ac:dyDescent="0.35">
      <c r="AQ370" s="135">
        <v>0.36599999999999999</v>
      </c>
      <c r="AR370" s="135">
        <f t="shared" si="40"/>
        <v>133.59</v>
      </c>
      <c r="AS370" s="176">
        <f t="shared" si="36"/>
        <v>6.0776065185807387E-2</v>
      </c>
      <c r="AT370" s="135">
        <v>0.36599999999999999</v>
      </c>
      <c r="AU370" s="135">
        <f t="shared" si="41"/>
        <v>133.59</v>
      </c>
      <c r="AV370" s="176">
        <f t="shared" si="37"/>
        <v>1.0416966085743145</v>
      </c>
      <c r="AW370" s="135">
        <v>0.36599999999999999</v>
      </c>
      <c r="AX370" s="135">
        <f t="shared" si="42"/>
        <v>133.59</v>
      </c>
      <c r="AY370" s="90">
        <f t="shared" si="38"/>
        <v>-0.17636742688435342</v>
      </c>
      <c r="AZ370" s="176">
        <f t="shared" si="39"/>
        <v>0.92610524687576845</v>
      </c>
    </row>
    <row r="371" spans="43:52" x14ac:dyDescent="0.35">
      <c r="AQ371" s="135">
        <v>0.36699999999999999</v>
      </c>
      <c r="AR371" s="135">
        <f t="shared" si="40"/>
        <v>133.95499999999998</v>
      </c>
      <c r="AS371" s="176">
        <f t="shared" si="36"/>
        <v>6.077606855944323E-2</v>
      </c>
      <c r="AT371" s="135">
        <v>0.36699999999999999</v>
      </c>
      <c r="AU371" s="135">
        <f t="shared" si="41"/>
        <v>133.95499999999998</v>
      </c>
      <c r="AV371" s="176">
        <f t="shared" si="37"/>
        <v>1.0416966086309241</v>
      </c>
      <c r="AW371" s="135">
        <v>0.36699999999999999</v>
      </c>
      <c r="AX371" s="135">
        <f t="shared" si="42"/>
        <v>133.95499999999998</v>
      </c>
      <c r="AY371" s="90">
        <f t="shared" si="38"/>
        <v>-0.17602495430290577</v>
      </c>
      <c r="AZ371" s="176">
        <f t="shared" si="39"/>
        <v>0.92644772288746147</v>
      </c>
    </row>
    <row r="372" spans="43:52" x14ac:dyDescent="0.35">
      <c r="AQ372" s="135">
        <v>0.36799999999999999</v>
      </c>
      <c r="AR372" s="135">
        <f t="shared" si="40"/>
        <v>134.32</v>
      </c>
      <c r="AS372" s="176">
        <f t="shared" si="36"/>
        <v>6.0776071811978534E-2</v>
      </c>
      <c r="AT372" s="135">
        <v>0.36799999999999999</v>
      </c>
      <c r="AU372" s="135">
        <f t="shared" si="41"/>
        <v>134.32</v>
      </c>
      <c r="AV372" s="176">
        <f t="shared" si="37"/>
        <v>1.0416966086855015</v>
      </c>
      <c r="AW372" s="135">
        <v>0.36799999999999999</v>
      </c>
      <c r="AX372" s="135">
        <f t="shared" si="42"/>
        <v>134.32</v>
      </c>
      <c r="AY372" s="90">
        <f t="shared" si="38"/>
        <v>-0.17568248159984295</v>
      </c>
      <c r="AZ372" s="176">
        <f t="shared" si="39"/>
        <v>0.92679019889763703</v>
      </c>
    </row>
    <row r="373" spans="43:52" x14ac:dyDescent="0.35">
      <c r="AQ373" s="135">
        <v>0.36899999999999999</v>
      </c>
      <c r="AR373" s="135">
        <f t="shared" si="40"/>
        <v>134.685</v>
      </c>
      <c r="AS373" s="176">
        <f t="shared" si="36"/>
        <v>6.0776074947760335E-2</v>
      </c>
      <c r="AT373" s="135">
        <v>0.36899999999999999</v>
      </c>
      <c r="AU373" s="135">
        <f t="shared" si="41"/>
        <v>134.685</v>
      </c>
      <c r="AV373" s="176">
        <f t="shared" si="37"/>
        <v>1.0416966087381199</v>
      </c>
      <c r="AW373" s="135">
        <v>0.36899999999999999</v>
      </c>
      <c r="AX373" s="135">
        <f t="shared" si="42"/>
        <v>134.685</v>
      </c>
      <c r="AY373" s="90">
        <f t="shared" si="38"/>
        <v>-0.17534000877953093</v>
      </c>
      <c r="AZ373" s="176">
        <f t="shared" si="39"/>
        <v>0.92713267490634932</v>
      </c>
    </row>
    <row r="374" spans="43:52" x14ac:dyDescent="0.35">
      <c r="AQ374" s="135">
        <v>0.37</v>
      </c>
      <c r="AR374" s="135">
        <f t="shared" si="40"/>
        <v>135.05000000000001</v>
      </c>
      <c r="AS374" s="176">
        <f t="shared" si="36"/>
        <v>6.0776077970979649E-2</v>
      </c>
      <c r="AT374" s="135">
        <v>0.37</v>
      </c>
      <c r="AU374" s="135">
        <f t="shared" si="41"/>
        <v>135.05000000000001</v>
      </c>
      <c r="AV374" s="176">
        <f t="shared" si="37"/>
        <v>1.0416966087888495</v>
      </c>
      <c r="AW374" s="135">
        <v>0.37</v>
      </c>
      <c r="AX374" s="135">
        <f t="shared" si="42"/>
        <v>135.05000000000001</v>
      </c>
      <c r="AY374" s="90">
        <f t="shared" si="38"/>
        <v>-0.17499753584617825</v>
      </c>
      <c r="AZ374" s="176">
        <f t="shared" si="39"/>
        <v>0.92747515091365085</v>
      </c>
    </row>
    <row r="375" spans="43:52" x14ac:dyDescent="0.35">
      <c r="AQ375" s="135">
        <v>0.371</v>
      </c>
      <c r="AR375" s="135">
        <f t="shared" si="40"/>
        <v>135.41499999999999</v>
      </c>
      <c r="AS375" s="176">
        <f t="shared" si="36"/>
        <v>6.0776080885677021E-2</v>
      </c>
      <c r="AT375" s="135">
        <v>0.371</v>
      </c>
      <c r="AU375" s="135">
        <f t="shared" si="41"/>
        <v>135.41499999999999</v>
      </c>
      <c r="AV375" s="176">
        <f t="shared" si="37"/>
        <v>1.0416966088377582</v>
      </c>
      <c r="AW375" s="135">
        <v>0.371</v>
      </c>
      <c r="AX375" s="135">
        <f t="shared" si="42"/>
        <v>135.41499999999999</v>
      </c>
      <c r="AY375" s="90">
        <f t="shared" si="38"/>
        <v>-0.17465506280384283</v>
      </c>
      <c r="AZ375" s="176">
        <f t="shared" si="39"/>
        <v>0.92781762691959235</v>
      </c>
    </row>
    <row r="376" spans="43:52" x14ac:dyDescent="0.35">
      <c r="AQ376" s="135">
        <v>0.372</v>
      </c>
      <c r="AR376" s="135">
        <f t="shared" si="40"/>
        <v>135.78</v>
      </c>
      <c r="AS376" s="176">
        <f t="shared" si="36"/>
        <v>6.0776083695747989E-2</v>
      </c>
      <c r="AT376" s="135">
        <v>0.372</v>
      </c>
      <c r="AU376" s="135">
        <f t="shared" si="41"/>
        <v>135.78</v>
      </c>
      <c r="AV376" s="176">
        <f t="shared" si="37"/>
        <v>1.0416966088849111</v>
      </c>
      <c r="AW376" s="135">
        <v>0.372</v>
      </c>
      <c r="AX376" s="135">
        <f t="shared" si="42"/>
        <v>135.78</v>
      </c>
      <c r="AY376" s="90">
        <f t="shared" si="38"/>
        <v>-0.17431263227945712</v>
      </c>
      <c r="AZ376" s="176">
        <f t="shared" si="39"/>
        <v>0.92816006030120202</v>
      </c>
    </row>
    <row r="377" spans="43:52" x14ac:dyDescent="0.35">
      <c r="AQ377" s="135">
        <v>0.373</v>
      </c>
      <c r="AR377" s="135">
        <f t="shared" si="40"/>
        <v>136.14500000000001</v>
      </c>
      <c r="AS377" s="176">
        <f t="shared" si="36"/>
        <v>6.0776086404948221E-2</v>
      </c>
      <c r="AT377" s="135">
        <v>0.373</v>
      </c>
      <c r="AU377" s="135">
        <f t="shared" si="41"/>
        <v>136.14500000000001</v>
      </c>
      <c r="AV377" s="176">
        <f t="shared" si="37"/>
        <v>1.0416966089303716</v>
      </c>
      <c r="AW377" s="135">
        <v>0.373</v>
      </c>
      <c r="AX377" s="135">
        <f t="shared" si="42"/>
        <v>136.14500000000001</v>
      </c>
      <c r="AY377" s="90">
        <f t="shared" si="38"/>
        <v>-0.173970159030752</v>
      </c>
      <c r="AZ377" s="176">
        <f t="shared" si="39"/>
        <v>0.92850253630456792</v>
      </c>
    </row>
    <row r="378" spans="43:52" x14ac:dyDescent="0.35">
      <c r="AQ378" s="135">
        <v>0.374</v>
      </c>
      <c r="AR378" s="135">
        <f t="shared" si="40"/>
        <v>136.51</v>
      </c>
      <c r="AS378" s="176">
        <f t="shared" si="36"/>
        <v>6.0776089016898599E-2</v>
      </c>
      <c r="AT378" s="135">
        <v>0.374</v>
      </c>
      <c r="AU378" s="135">
        <f t="shared" si="41"/>
        <v>136.51</v>
      </c>
      <c r="AV378" s="176">
        <f t="shared" si="37"/>
        <v>1.0416966089742001</v>
      </c>
      <c r="AW378" s="135">
        <v>0.374</v>
      </c>
      <c r="AX378" s="135">
        <f t="shared" si="42"/>
        <v>136.51</v>
      </c>
      <c r="AY378" s="90">
        <f t="shared" si="38"/>
        <v>-0.17362768568438414</v>
      </c>
      <c r="AZ378" s="176">
        <f t="shared" si="39"/>
        <v>0.92884501230671468</v>
      </c>
    </row>
    <row r="379" spans="43:52" x14ac:dyDescent="0.35">
      <c r="AQ379" s="135">
        <v>0.375</v>
      </c>
      <c r="AR379" s="135">
        <f t="shared" si="40"/>
        <v>136.875</v>
      </c>
      <c r="AS379" s="176">
        <f t="shared" si="36"/>
        <v>6.0776091535090018E-2</v>
      </c>
      <c r="AT379" s="135">
        <v>0.375</v>
      </c>
      <c r="AU379" s="135">
        <f t="shared" si="41"/>
        <v>136.875</v>
      </c>
      <c r="AV379" s="176">
        <f t="shared" si="37"/>
        <v>1.0416966090164554</v>
      </c>
      <c r="AW379" s="135">
        <v>0.375</v>
      </c>
      <c r="AX379" s="135">
        <f t="shared" si="42"/>
        <v>136.875</v>
      </c>
      <c r="AY379" s="90">
        <f t="shared" si="38"/>
        <v>-0.17328521224385934</v>
      </c>
      <c r="AZ379" s="176">
        <f t="shared" si="39"/>
        <v>0.92918748830768627</v>
      </c>
    </row>
    <row r="380" spans="43:52" x14ac:dyDescent="0.35">
      <c r="AQ380" s="135">
        <v>0.376</v>
      </c>
      <c r="AR380" s="135">
        <f t="shared" si="40"/>
        <v>137.24</v>
      </c>
      <c r="AS380" s="176">
        <f t="shared" si="36"/>
        <v>6.077609396288805E-2</v>
      </c>
      <c r="AT380" s="135">
        <v>0.376</v>
      </c>
      <c r="AU380" s="135">
        <f t="shared" si="41"/>
        <v>137.24</v>
      </c>
      <c r="AV380" s="176">
        <f t="shared" si="37"/>
        <v>1.0416966090571937</v>
      </c>
      <c r="AW380" s="135">
        <v>0.376</v>
      </c>
      <c r="AX380" s="135">
        <f t="shared" si="42"/>
        <v>137.24</v>
      </c>
      <c r="AY380" s="90">
        <f t="shared" si="38"/>
        <v>-0.17294273871255753</v>
      </c>
      <c r="AZ380" s="176">
        <f t="shared" si="39"/>
        <v>0.92952996430752433</v>
      </c>
    </row>
    <row r="381" spans="43:52" x14ac:dyDescent="0.35">
      <c r="AQ381" s="135">
        <v>0.377</v>
      </c>
      <c r="AR381" s="135">
        <f t="shared" si="40"/>
        <v>137.60499999999999</v>
      </c>
      <c r="AS381" s="176">
        <f t="shared" si="36"/>
        <v>6.0776096303537488E-2</v>
      </c>
      <c r="AT381" s="135">
        <v>0.377</v>
      </c>
      <c r="AU381" s="135">
        <f t="shared" si="41"/>
        <v>137.60499999999999</v>
      </c>
      <c r="AV381" s="176">
        <f t="shared" si="37"/>
        <v>1.0416966090964699</v>
      </c>
      <c r="AW381" s="135">
        <v>0.377</v>
      </c>
      <c r="AX381" s="135">
        <f t="shared" si="42"/>
        <v>137.60499999999999</v>
      </c>
      <c r="AY381" s="90">
        <f t="shared" si="38"/>
        <v>-0.17260026509373735</v>
      </c>
      <c r="AZ381" s="176">
        <f t="shared" si="39"/>
        <v>0.92987244030627003</v>
      </c>
    </row>
    <row r="382" spans="43:52" x14ac:dyDescent="0.35">
      <c r="AQ382" s="135">
        <v>0.378</v>
      </c>
      <c r="AR382" s="135">
        <f t="shared" si="40"/>
        <v>137.97</v>
      </c>
      <c r="AS382" s="176">
        <f t="shared" si="36"/>
        <v>6.0776098560166622E-2</v>
      </c>
      <c r="AT382" s="135">
        <v>0.378</v>
      </c>
      <c r="AU382" s="135">
        <f t="shared" si="41"/>
        <v>137.97</v>
      </c>
      <c r="AV382" s="176">
        <f t="shared" si="37"/>
        <v>1.0416966091343363</v>
      </c>
      <c r="AW382" s="135">
        <v>0.378</v>
      </c>
      <c r="AX382" s="135">
        <f t="shared" si="42"/>
        <v>137.97</v>
      </c>
      <c r="AY382" s="90">
        <f t="shared" si="38"/>
        <v>-0.17225779139054018</v>
      </c>
      <c r="AZ382" s="176">
        <f t="shared" si="39"/>
        <v>0.93021491630396269</v>
      </c>
    </row>
    <row r="383" spans="43:52" x14ac:dyDescent="0.35">
      <c r="AQ383" s="135">
        <v>0.379</v>
      </c>
      <c r="AR383" s="135">
        <f t="shared" si="40"/>
        <v>138.33500000000001</v>
      </c>
      <c r="AS383" s="176">
        <f t="shared" si="36"/>
        <v>6.0776100735791455E-2</v>
      </c>
      <c r="AT383" s="135">
        <v>0.379</v>
      </c>
      <c r="AU383" s="135">
        <f t="shared" si="41"/>
        <v>138.33500000000001</v>
      </c>
      <c r="AV383" s="176">
        <f t="shared" si="37"/>
        <v>1.0416966091708431</v>
      </c>
      <c r="AW383" s="135">
        <v>0.379</v>
      </c>
      <c r="AX383" s="135">
        <f t="shared" si="42"/>
        <v>138.33500000000001</v>
      </c>
      <c r="AY383" s="90">
        <f t="shared" si="38"/>
        <v>-0.17191531760599502</v>
      </c>
      <c r="AZ383" s="176">
        <f t="shared" si="39"/>
        <v>0.9305573923006395</v>
      </c>
    </row>
    <row r="384" spans="43:52" x14ac:dyDescent="0.35">
      <c r="AQ384" s="135">
        <v>0.38</v>
      </c>
      <c r="AR384" s="135">
        <f t="shared" si="40"/>
        <v>138.69999999999999</v>
      </c>
      <c r="AS384" s="176">
        <f t="shared" si="36"/>
        <v>6.0776102833319731E-2</v>
      </c>
      <c r="AT384" s="135">
        <v>0.38</v>
      </c>
      <c r="AU384" s="135">
        <f t="shared" si="41"/>
        <v>138.69999999999999</v>
      </c>
      <c r="AV384" s="176">
        <f t="shared" si="37"/>
        <v>1.0416966092060396</v>
      </c>
      <c r="AW384" s="135">
        <v>0.38</v>
      </c>
      <c r="AX384" s="135">
        <f t="shared" si="42"/>
        <v>138.69999999999999</v>
      </c>
      <c r="AY384" s="90">
        <f t="shared" si="38"/>
        <v>-0.17157288636604259</v>
      </c>
      <c r="AZ384" s="176">
        <f t="shared" si="39"/>
        <v>0.93089982567331675</v>
      </c>
    </row>
    <row r="385" spans="43:52" x14ac:dyDescent="0.35">
      <c r="AQ385" s="135">
        <v>0.38100000000000001</v>
      </c>
      <c r="AR385" s="135">
        <f t="shared" si="40"/>
        <v>139.065</v>
      </c>
      <c r="AS385" s="176">
        <f t="shared" si="36"/>
        <v>6.0776104855554826E-2</v>
      </c>
      <c r="AT385" s="135">
        <v>0.38100000000000001</v>
      </c>
      <c r="AU385" s="135">
        <f t="shared" si="41"/>
        <v>139.065</v>
      </c>
      <c r="AV385" s="176">
        <f t="shared" si="37"/>
        <v>1.0416966092399729</v>
      </c>
      <c r="AW385" s="135">
        <v>0.38100000000000001</v>
      </c>
      <c r="AX385" s="135">
        <f t="shared" si="42"/>
        <v>139.065</v>
      </c>
      <c r="AY385" s="90">
        <f t="shared" si="38"/>
        <v>-0.17123041242745698</v>
      </c>
      <c r="AZ385" s="176">
        <f t="shared" si="39"/>
        <v>0.93124230166807076</v>
      </c>
    </row>
    <row r="386" spans="43:52" x14ac:dyDescent="0.35">
      <c r="AQ386" s="135">
        <v>0.38200000000000001</v>
      </c>
      <c r="AR386" s="135">
        <f t="shared" si="40"/>
        <v>139.43</v>
      </c>
      <c r="AS386" s="176">
        <f t="shared" si="36"/>
        <v>6.0776106805199459E-2</v>
      </c>
      <c r="AT386" s="135">
        <v>0.38200000000000001</v>
      </c>
      <c r="AU386" s="135">
        <f t="shared" si="41"/>
        <v>139.43</v>
      </c>
      <c r="AV386" s="176">
        <f t="shared" si="37"/>
        <v>1.0416966092726878</v>
      </c>
      <c r="AW386" s="135">
        <v>0.38200000000000001</v>
      </c>
      <c r="AX386" s="135">
        <f t="shared" si="42"/>
        <v>139.43</v>
      </c>
      <c r="AY386" s="90">
        <f t="shared" si="38"/>
        <v>-0.17088793841597327</v>
      </c>
      <c r="AZ386" s="176">
        <f t="shared" si="39"/>
        <v>0.93158477766191405</v>
      </c>
    </row>
    <row r="387" spans="43:52" x14ac:dyDescent="0.35">
      <c r="AQ387" s="135">
        <v>0.38300000000000001</v>
      </c>
      <c r="AR387" s="135">
        <f t="shared" si="40"/>
        <v>139.79500000000002</v>
      </c>
      <c r="AS387" s="176">
        <f t="shared" si="36"/>
        <v>6.0776108684859352E-2</v>
      </c>
      <c r="AT387" s="135">
        <v>0.38300000000000001</v>
      </c>
      <c r="AU387" s="135">
        <f t="shared" si="41"/>
        <v>139.79500000000002</v>
      </c>
      <c r="AV387" s="176">
        <f t="shared" si="37"/>
        <v>1.0416966093042286</v>
      </c>
      <c r="AW387" s="135">
        <v>0.38300000000000001</v>
      </c>
      <c r="AX387" s="135">
        <f t="shared" si="42"/>
        <v>139.79500000000002</v>
      </c>
      <c r="AY387" s="90">
        <f t="shared" si="38"/>
        <v>-0.17054546433420789</v>
      </c>
      <c r="AZ387" s="176">
        <f t="shared" si="39"/>
        <v>0.93192725365487994</v>
      </c>
    </row>
    <row r="388" spans="43:52" x14ac:dyDescent="0.35">
      <c r="AQ388" s="135">
        <v>0.38400000000000001</v>
      </c>
      <c r="AR388" s="135">
        <f t="shared" si="40"/>
        <v>140.16</v>
      </c>
      <c r="AS388" s="176">
        <f t="shared" ref="AS388:AS451" si="43">$BP$36*$BR$20/$BR$13*(1-EXP(-$BR$13*AQ388))</f>
        <v>6.0776110497046704E-2</v>
      </c>
      <c r="AT388" s="135">
        <v>0.38400000000000001</v>
      </c>
      <c r="AU388" s="135">
        <f t="shared" si="41"/>
        <v>140.16</v>
      </c>
      <c r="AV388" s="176">
        <f t="shared" ref="AV388:AV451" si="44">$BR$15*$BR$20/$BR$14*(1-EXP(-$BR$14*AT388))-$BR$16*(EXP(-$BR$13*AT388)-EXP(-$BR$14*AT388))</f>
        <v>1.0416966093346369</v>
      </c>
      <c r="AW388" s="135">
        <v>0.38400000000000001</v>
      </c>
      <c r="AX388" s="135">
        <f t="shared" si="42"/>
        <v>140.16</v>
      </c>
      <c r="AY388" s="90">
        <f t="shared" ref="AY388:AY451" si="45">-EXP(-(Lm)*AW388)*(-$BR$17+(EXP(Lm-$BR$14)-EXP((Lm-$BR$14)*AW388))*(($BR$20*$BR$15-$BR$14*$BR$16+$BR$16*Lm)*$BR$14-$BR$20*$BR$15*Lm)/($BR$14*($BR$14-Lm))+$BR$16*($BR$14-Lm)*(1-EXP((Lm-$BR$13)*AW388))/($BR$13-Lm)+$BR$20*(EXP(Lm*AW388)-1)*($BR$15*(1/$BR$14-1/Lm)+1/($BP$42*Lm))+($BR$20*$BR$15/$BR$14-$BR$16)*(1-EXP(Lm-$BR$14)))</f>
        <v>-0.17020299018468404</v>
      </c>
      <c r="AZ388" s="176">
        <f t="shared" ref="AZ388:AZ451" si="46">AS388+AV388+AY388</f>
        <v>0.93226972964699972</v>
      </c>
    </row>
    <row r="389" spans="43:52" x14ac:dyDescent="0.35">
      <c r="AQ389" s="135">
        <v>0.38500000000000001</v>
      </c>
      <c r="AR389" s="135">
        <f t="shared" si="40"/>
        <v>140.52500000000001</v>
      </c>
      <c r="AS389" s="176">
        <f t="shared" si="43"/>
        <v>6.07761122441835E-2</v>
      </c>
      <c r="AT389" s="135">
        <v>0.38500000000000001</v>
      </c>
      <c r="AU389" s="135">
        <f t="shared" si="41"/>
        <v>140.52500000000001</v>
      </c>
      <c r="AV389" s="176">
        <f t="shared" si="44"/>
        <v>1.0416966093639539</v>
      </c>
      <c r="AW389" s="135">
        <v>0.38500000000000001</v>
      </c>
      <c r="AX389" s="135">
        <f t="shared" si="42"/>
        <v>140.52500000000001</v>
      </c>
      <c r="AY389" s="90">
        <f t="shared" si="45"/>
        <v>-0.16986051596983379</v>
      </c>
      <c r="AZ389" s="176">
        <f t="shared" si="46"/>
        <v>0.9326122056383036</v>
      </c>
    </row>
    <row r="390" spans="43:52" x14ac:dyDescent="0.35">
      <c r="AQ390" s="135">
        <v>0.38600000000000001</v>
      </c>
      <c r="AR390" s="135">
        <f t="shared" ref="AR390:AR453" si="47">AQ390*365</f>
        <v>140.89000000000001</v>
      </c>
      <c r="AS390" s="176">
        <f t="shared" si="43"/>
        <v>6.0776113928604811E-2</v>
      </c>
      <c r="AT390" s="135">
        <v>0.38600000000000001</v>
      </c>
      <c r="AU390" s="135">
        <f t="shared" ref="AU390:AU453" si="48">AT390*365</f>
        <v>140.89000000000001</v>
      </c>
      <c r="AV390" s="176">
        <f t="shared" si="44"/>
        <v>1.0416966093922186</v>
      </c>
      <c r="AW390" s="135">
        <v>0.38600000000000001</v>
      </c>
      <c r="AX390" s="135">
        <f t="shared" ref="AX390:AX453" si="49">AW390*365</f>
        <v>140.89000000000001</v>
      </c>
      <c r="AY390" s="90">
        <f t="shared" si="45"/>
        <v>-0.16951804169200224</v>
      </c>
      <c r="AZ390" s="176">
        <f t="shared" si="46"/>
        <v>0.93295468162882111</v>
      </c>
    </row>
    <row r="391" spans="43:52" x14ac:dyDescent="0.35">
      <c r="AQ391" s="135">
        <v>0.38700000000000001</v>
      </c>
      <c r="AR391" s="135">
        <f t="shared" si="47"/>
        <v>141.255</v>
      </c>
      <c r="AS391" s="176">
        <f t="shared" si="43"/>
        <v>6.0776115552561884E-2</v>
      </c>
      <c r="AT391" s="135">
        <v>0.38700000000000001</v>
      </c>
      <c r="AU391" s="135">
        <f t="shared" si="48"/>
        <v>141.255</v>
      </c>
      <c r="AV391" s="176">
        <f t="shared" si="44"/>
        <v>1.0416966094194686</v>
      </c>
      <c r="AW391" s="135">
        <v>0.38700000000000001</v>
      </c>
      <c r="AX391" s="135">
        <f t="shared" si="49"/>
        <v>141.255</v>
      </c>
      <c r="AY391" s="90">
        <f t="shared" si="45"/>
        <v>-0.16917556735345016</v>
      </c>
      <c r="AZ391" s="176">
        <f t="shared" si="46"/>
        <v>0.93329715761858034</v>
      </c>
    </row>
    <row r="392" spans="43:52" x14ac:dyDescent="0.35">
      <c r="AQ392" s="135">
        <v>0.38800000000000001</v>
      </c>
      <c r="AR392" s="135">
        <f t="shared" si="47"/>
        <v>141.62</v>
      </c>
      <c r="AS392" s="176">
        <f t="shared" si="43"/>
        <v>6.0776117118225149E-2</v>
      </c>
      <c r="AT392" s="135">
        <v>0.38800000000000001</v>
      </c>
      <c r="AU392" s="135">
        <f t="shared" si="48"/>
        <v>141.62</v>
      </c>
      <c r="AV392" s="176">
        <f t="shared" si="44"/>
        <v>1.0416966094457405</v>
      </c>
      <c r="AW392" s="135">
        <v>0.38800000000000001</v>
      </c>
      <c r="AX392" s="135">
        <f t="shared" si="49"/>
        <v>141.62</v>
      </c>
      <c r="AY392" s="90">
        <f t="shared" si="45"/>
        <v>-0.16883313557937785</v>
      </c>
      <c r="AZ392" s="176">
        <f t="shared" si="46"/>
        <v>0.93363959098458771</v>
      </c>
    </row>
    <row r="393" spans="43:52" x14ac:dyDescent="0.35">
      <c r="AQ393" s="135">
        <v>0.38900000000000001</v>
      </c>
      <c r="AR393" s="135">
        <f t="shared" si="47"/>
        <v>141.98500000000001</v>
      </c>
      <c r="AS393" s="176">
        <f t="shared" si="43"/>
        <v>6.0776118627687128E-2</v>
      </c>
      <c r="AT393" s="135">
        <v>0.38900000000000001</v>
      </c>
      <c r="AU393" s="135">
        <f t="shared" si="48"/>
        <v>141.98500000000001</v>
      </c>
      <c r="AV393" s="176">
        <f t="shared" si="44"/>
        <v>1.0416966094710691</v>
      </c>
      <c r="AW393" s="135">
        <v>0.38900000000000001</v>
      </c>
      <c r="AX393" s="135">
        <f t="shared" si="49"/>
        <v>141.98500000000001</v>
      </c>
      <c r="AY393" s="90">
        <f t="shared" si="45"/>
        <v>-0.16849066112584565</v>
      </c>
      <c r="AZ393" s="176">
        <f t="shared" si="46"/>
        <v>0.93398206697291064</v>
      </c>
    </row>
    <row r="394" spans="43:52" x14ac:dyDescent="0.35">
      <c r="AQ394" s="135">
        <v>0.39</v>
      </c>
      <c r="AR394" s="135">
        <f t="shared" si="47"/>
        <v>142.35</v>
      </c>
      <c r="AS394" s="176">
        <f t="shared" si="43"/>
        <v>6.0776120082965242E-2</v>
      </c>
      <c r="AT394" s="135">
        <v>0.39</v>
      </c>
      <c r="AU394" s="135">
        <f t="shared" si="48"/>
        <v>142.35</v>
      </c>
      <c r="AV394" s="176">
        <f t="shared" si="44"/>
        <v>1.0416966094954887</v>
      </c>
      <c r="AW394" s="135">
        <v>0.39</v>
      </c>
      <c r="AX394" s="135">
        <f t="shared" si="49"/>
        <v>142.35</v>
      </c>
      <c r="AY394" s="90">
        <f t="shared" si="45"/>
        <v>-0.16814818661790018</v>
      </c>
      <c r="AZ394" s="176">
        <f t="shared" si="46"/>
        <v>0.93432454296055378</v>
      </c>
    </row>
    <row r="395" spans="43:52" x14ac:dyDescent="0.35">
      <c r="AQ395" s="135">
        <v>0.39100000000000001</v>
      </c>
      <c r="AR395" s="135">
        <f t="shared" si="47"/>
        <v>142.715</v>
      </c>
      <c r="AS395" s="176">
        <f t="shared" si="43"/>
        <v>6.0776121486004468E-2</v>
      </c>
      <c r="AT395" s="135">
        <v>0.39100000000000001</v>
      </c>
      <c r="AU395" s="135">
        <f t="shared" si="48"/>
        <v>142.715</v>
      </c>
      <c r="AV395" s="176">
        <f t="shared" si="44"/>
        <v>1.0416966095190316</v>
      </c>
      <c r="AW395" s="135">
        <v>0.39100000000000001</v>
      </c>
      <c r="AX395" s="135">
        <f t="shared" si="49"/>
        <v>142.715</v>
      </c>
      <c r="AY395" s="90">
        <f t="shared" si="45"/>
        <v>-0.16780571205749456</v>
      </c>
      <c r="AZ395" s="176">
        <f t="shared" si="46"/>
        <v>0.93466701894754167</v>
      </c>
    </row>
    <row r="396" spans="43:52" x14ac:dyDescent="0.35">
      <c r="AQ396" s="135">
        <v>0.39200000000000002</v>
      </c>
      <c r="AR396" s="135">
        <f t="shared" si="47"/>
        <v>143.08000000000001</v>
      </c>
      <c r="AS396" s="176">
        <f t="shared" si="43"/>
        <v>6.0776122838679988E-2</v>
      </c>
      <c r="AT396" s="135">
        <v>0.39200000000000002</v>
      </c>
      <c r="AU396" s="135">
        <f t="shared" si="48"/>
        <v>143.08000000000001</v>
      </c>
      <c r="AV396" s="176">
        <f t="shared" si="44"/>
        <v>1.0416966095417297</v>
      </c>
      <c r="AW396" s="135">
        <v>0.39200000000000002</v>
      </c>
      <c r="AX396" s="135">
        <f t="shared" si="49"/>
        <v>143.08000000000001</v>
      </c>
      <c r="AY396" s="90">
        <f t="shared" si="45"/>
        <v>-0.16746323744651195</v>
      </c>
      <c r="AZ396" s="176">
        <f t="shared" si="46"/>
        <v>0.93500949493389784</v>
      </c>
    </row>
    <row r="397" spans="43:52" x14ac:dyDescent="0.35">
      <c r="AQ397" s="135">
        <v>0.39300000000000002</v>
      </c>
      <c r="AR397" s="135">
        <f t="shared" si="47"/>
        <v>143.44499999999999</v>
      </c>
      <c r="AS397" s="176">
        <f t="shared" si="43"/>
        <v>6.0776124142799662E-2</v>
      </c>
      <c r="AT397" s="135">
        <v>0.39300000000000002</v>
      </c>
      <c r="AU397" s="135">
        <f t="shared" si="48"/>
        <v>143.44499999999999</v>
      </c>
      <c r="AV397" s="176">
        <f t="shared" si="44"/>
        <v>1.0416966095636129</v>
      </c>
      <c r="AW397" s="135">
        <v>0.39300000000000002</v>
      </c>
      <c r="AX397" s="135">
        <f t="shared" si="49"/>
        <v>143.44499999999999</v>
      </c>
      <c r="AY397" s="90">
        <f t="shared" si="45"/>
        <v>-0.16712076278676813</v>
      </c>
      <c r="AZ397" s="176">
        <f t="shared" si="46"/>
        <v>0.9353519709196445</v>
      </c>
    </row>
    <row r="398" spans="43:52" x14ac:dyDescent="0.35">
      <c r="AQ398" s="135">
        <v>0.39400000000000002</v>
      </c>
      <c r="AR398" s="135">
        <f t="shared" si="47"/>
        <v>143.81</v>
      </c>
      <c r="AS398" s="176">
        <f t="shared" si="43"/>
        <v>6.0776125400106469E-2</v>
      </c>
      <c r="AT398" s="135">
        <v>0.39400000000000002</v>
      </c>
      <c r="AU398" s="135">
        <f t="shared" si="48"/>
        <v>143.81</v>
      </c>
      <c r="AV398" s="176">
        <f t="shared" si="44"/>
        <v>1.0416966095847104</v>
      </c>
      <c r="AW398" s="135">
        <v>0.39400000000000002</v>
      </c>
      <c r="AX398" s="135">
        <f t="shared" si="49"/>
        <v>143.81</v>
      </c>
      <c r="AY398" s="90">
        <f t="shared" si="45"/>
        <v>-0.16677828808001313</v>
      </c>
      <c r="AZ398" s="176">
        <f t="shared" si="46"/>
        <v>0.93569444690480374</v>
      </c>
    </row>
    <row r="399" spans="43:52" x14ac:dyDescent="0.35">
      <c r="AQ399" s="135">
        <v>0.39500000000000002</v>
      </c>
      <c r="AR399" s="135">
        <f t="shared" si="47"/>
        <v>144.17500000000001</v>
      </c>
      <c r="AS399" s="176">
        <f t="shared" si="43"/>
        <v>6.0776126612280795E-2</v>
      </c>
      <c r="AT399" s="135">
        <v>0.39500000000000002</v>
      </c>
      <c r="AU399" s="135">
        <f t="shared" si="48"/>
        <v>144.17500000000001</v>
      </c>
      <c r="AV399" s="176">
        <f t="shared" si="44"/>
        <v>1.0416966096050506</v>
      </c>
      <c r="AW399" s="135">
        <v>0.39500000000000002</v>
      </c>
      <c r="AX399" s="135">
        <f t="shared" si="49"/>
        <v>144.17500000000001</v>
      </c>
      <c r="AY399" s="90">
        <f t="shared" si="45"/>
        <v>-0.16643585595095536</v>
      </c>
      <c r="AZ399" s="176">
        <f t="shared" si="46"/>
        <v>0.9360368802663761</v>
      </c>
    </row>
    <row r="400" spans="43:52" x14ac:dyDescent="0.35">
      <c r="AQ400" s="135">
        <v>0.39600000000000002</v>
      </c>
      <c r="AR400" s="135">
        <f t="shared" si="47"/>
        <v>144.54000000000002</v>
      </c>
      <c r="AS400" s="176">
        <f t="shared" si="43"/>
        <v>6.0776127780942733E-2</v>
      </c>
      <c r="AT400" s="135">
        <v>0.39600000000000002</v>
      </c>
      <c r="AU400" s="135">
        <f t="shared" si="48"/>
        <v>144.54000000000002</v>
      </c>
      <c r="AV400" s="176">
        <f t="shared" si="44"/>
        <v>1.0416966096246609</v>
      </c>
      <c r="AW400" s="135">
        <v>0.39600000000000002</v>
      </c>
      <c r="AX400" s="135">
        <f t="shared" si="49"/>
        <v>144.54000000000002</v>
      </c>
      <c r="AY400" s="90">
        <f t="shared" si="45"/>
        <v>-0.16609338115518069</v>
      </c>
      <c r="AZ400" s="176">
        <f t="shared" si="46"/>
        <v>0.9363793562504229</v>
      </c>
    </row>
    <row r="401" spans="43:52" x14ac:dyDescent="0.35">
      <c r="AQ401" s="135">
        <v>0.39700000000000002</v>
      </c>
      <c r="AR401" s="135">
        <f t="shared" si="47"/>
        <v>144.905</v>
      </c>
      <c r="AS401" s="176">
        <f t="shared" si="43"/>
        <v>6.0776128907654201E-2</v>
      </c>
      <c r="AT401" s="135">
        <v>0.39700000000000002</v>
      </c>
      <c r="AU401" s="135">
        <f t="shared" si="48"/>
        <v>144.905</v>
      </c>
      <c r="AV401" s="176">
        <f t="shared" si="44"/>
        <v>1.0416966096435671</v>
      </c>
      <c r="AW401" s="135">
        <v>0.39700000000000002</v>
      </c>
      <c r="AX401" s="135">
        <f t="shared" si="49"/>
        <v>144.905</v>
      </c>
      <c r="AY401" s="90">
        <f t="shared" si="45"/>
        <v>-0.16575090631727807</v>
      </c>
      <c r="AZ401" s="176">
        <f t="shared" si="46"/>
        <v>0.93672183223394334</v>
      </c>
    </row>
    <row r="402" spans="43:52" x14ac:dyDescent="0.35">
      <c r="AQ402" s="135">
        <v>0.39800000000000002</v>
      </c>
      <c r="AR402" s="135">
        <f t="shared" si="47"/>
        <v>145.27000000000001</v>
      </c>
      <c r="AS402" s="176">
        <f t="shared" si="43"/>
        <v>6.0776129993921069E-2</v>
      </c>
      <c r="AT402" s="135">
        <v>0.39800000000000002</v>
      </c>
      <c r="AU402" s="135">
        <f t="shared" si="48"/>
        <v>145.27000000000001</v>
      </c>
      <c r="AV402" s="176">
        <f t="shared" si="44"/>
        <v>1.0416966096617946</v>
      </c>
      <c r="AW402" s="135">
        <v>0.39800000000000002</v>
      </c>
      <c r="AX402" s="135">
        <f t="shared" si="49"/>
        <v>145.27000000000001</v>
      </c>
      <c r="AY402" s="90">
        <f t="shared" si="45"/>
        <v>-0.1654084314387598</v>
      </c>
      <c r="AZ402" s="176">
        <f t="shared" si="46"/>
        <v>0.93706430821695585</v>
      </c>
    </row>
    <row r="403" spans="43:52" x14ac:dyDescent="0.35">
      <c r="AQ403" s="135">
        <v>0.39900000000000002</v>
      </c>
      <c r="AR403" s="135">
        <f t="shared" si="47"/>
        <v>145.63500000000002</v>
      </c>
      <c r="AS403" s="176">
        <f t="shared" si="43"/>
        <v>6.0776131041195135E-2</v>
      </c>
      <c r="AT403" s="135">
        <v>0.39900000000000002</v>
      </c>
      <c r="AU403" s="135">
        <f t="shared" si="48"/>
        <v>145.63500000000002</v>
      </c>
      <c r="AV403" s="176">
        <f t="shared" si="44"/>
        <v>1.0416966096793678</v>
      </c>
      <c r="AW403" s="135">
        <v>0.39900000000000002</v>
      </c>
      <c r="AX403" s="135">
        <f t="shared" si="49"/>
        <v>145.63500000000002</v>
      </c>
      <c r="AY403" s="90">
        <f t="shared" si="45"/>
        <v>-0.16506595652108408</v>
      </c>
      <c r="AZ403" s="176">
        <f t="shared" si="46"/>
        <v>0.93740678419947887</v>
      </c>
    </row>
    <row r="404" spans="43:52" x14ac:dyDescent="0.35">
      <c r="AQ404" s="135">
        <v>0.4</v>
      </c>
      <c r="AR404" s="135">
        <f t="shared" si="47"/>
        <v>146</v>
      </c>
      <c r="AS404" s="176">
        <f t="shared" si="43"/>
        <v>6.0776132050876099E-2</v>
      </c>
      <c r="AT404" s="135">
        <v>0.4</v>
      </c>
      <c r="AU404" s="135">
        <f t="shared" si="48"/>
        <v>146</v>
      </c>
      <c r="AV404" s="176">
        <f t="shared" si="44"/>
        <v>1.0416966096963103</v>
      </c>
      <c r="AW404" s="135">
        <v>0.4</v>
      </c>
      <c r="AX404" s="135">
        <f t="shared" si="49"/>
        <v>146</v>
      </c>
      <c r="AY404" s="90">
        <f t="shared" si="45"/>
        <v>-0.16472348156565622</v>
      </c>
      <c r="AZ404" s="176">
        <f t="shared" si="46"/>
        <v>0.93774926018153026</v>
      </c>
    </row>
    <row r="405" spans="43:52" x14ac:dyDescent="0.35">
      <c r="AQ405" s="135">
        <v>0.40100000000000002</v>
      </c>
      <c r="AR405" s="135">
        <f t="shared" si="47"/>
        <v>146.36500000000001</v>
      </c>
      <c r="AS405" s="176">
        <f t="shared" si="43"/>
        <v>6.0776133024313408E-2</v>
      </c>
      <c r="AT405" s="135">
        <v>0.40100000000000002</v>
      </c>
      <c r="AU405" s="135">
        <f t="shared" si="48"/>
        <v>146.36500000000001</v>
      </c>
      <c r="AV405" s="176">
        <f t="shared" si="44"/>
        <v>1.0416966097126446</v>
      </c>
      <c r="AW405" s="135">
        <v>0.40100000000000002</v>
      </c>
      <c r="AX405" s="135">
        <f t="shared" si="49"/>
        <v>146.36500000000001</v>
      </c>
      <c r="AY405" s="90">
        <f t="shared" si="45"/>
        <v>-0.16438100657383184</v>
      </c>
      <c r="AZ405" s="176">
        <f t="shared" si="46"/>
        <v>0.93809173616312624</v>
      </c>
    </row>
    <row r="406" spans="43:52" x14ac:dyDescent="0.35">
      <c r="AQ406" s="135">
        <v>0.40200000000000002</v>
      </c>
      <c r="AR406" s="135">
        <f t="shared" si="47"/>
        <v>146.73000000000002</v>
      </c>
      <c r="AS406" s="176">
        <f t="shared" si="43"/>
        <v>6.0776133962808059E-2</v>
      </c>
      <c r="AT406" s="135">
        <v>0.40200000000000002</v>
      </c>
      <c r="AU406" s="135">
        <f t="shared" si="48"/>
        <v>146.73000000000002</v>
      </c>
      <c r="AV406" s="176">
        <f t="shared" si="44"/>
        <v>1.0416966097283926</v>
      </c>
      <c r="AW406" s="135">
        <v>0.40200000000000002</v>
      </c>
      <c r="AX406" s="135">
        <f t="shared" si="49"/>
        <v>146.73000000000002</v>
      </c>
      <c r="AY406" s="90">
        <f t="shared" si="45"/>
        <v>-0.16403853154691705</v>
      </c>
      <c r="AZ406" s="176">
        <f t="shared" si="46"/>
        <v>0.93843421214428369</v>
      </c>
    </row>
    <row r="407" spans="43:52" x14ac:dyDescent="0.35">
      <c r="AQ407" s="135">
        <v>0.40300000000000002</v>
      </c>
      <c r="AR407" s="135">
        <f t="shared" si="47"/>
        <v>147.095</v>
      </c>
      <c r="AS407" s="176">
        <f t="shared" si="43"/>
        <v>6.0776134867614365E-2</v>
      </c>
      <c r="AT407" s="135">
        <v>0.40300000000000002</v>
      </c>
      <c r="AU407" s="135">
        <f t="shared" si="48"/>
        <v>147.095</v>
      </c>
      <c r="AV407" s="176">
        <f t="shared" si="44"/>
        <v>1.0416966097435751</v>
      </c>
      <c r="AW407" s="135">
        <v>0.40300000000000002</v>
      </c>
      <c r="AX407" s="135">
        <f t="shared" si="49"/>
        <v>147.095</v>
      </c>
      <c r="AY407" s="90">
        <f t="shared" si="45"/>
        <v>-0.16369609910919219</v>
      </c>
      <c r="AZ407" s="176">
        <f t="shared" si="46"/>
        <v>0.93877664550199724</v>
      </c>
    </row>
    <row r="408" spans="43:52" x14ac:dyDescent="0.35">
      <c r="AQ408" s="135">
        <v>0.40400000000000003</v>
      </c>
      <c r="AR408" s="135">
        <f t="shared" si="47"/>
        <v>147.46</v>
      </c>
      <c r="AS408" s="176">
        <f t="shared" si="43"/>
        <v>6.077613573994161E-2</v>
      </c>
      <c r="AT408" s="135">
        <v>0.40400000000000003</v>
      </c>
      <c r="AU408" s="135">
        <f t="shared" si="48"/>
        <v>147.46</v>
      </c>
      <c r="AV408" s="176">
        <f t="shared" si="44"/>
        <v>1.0416966097582128</v>
      </c>
      <c r="AW408" s="135">
        <v>0.40400000000000003</v>
      </c>
      <c r="AX408" s="135">
        <f t="shared" si="49"/>
        <v>147.46</v>
      </c>
      <c r="AY408" s="90">
        <f t="shared" si="45"/>
        <v>-0.16335362401583078</v>
      </c>
      <c r="AZ408" s="176">
        <f t="shared" si="46"/>
        <v>0.93911912148232368</v>
      </c>
    </row>
    <row r="409" spans="43:52" x14ac:dyDescent="0.35">
      <c r="AQ409" s="135">
        <v>0.40500000000000003</v>
      </c>
      <c r="AR409" s="135">
        <f t="shared" si="47"/>
        <v>147.82500000000002</v>
      </c>
      <c r="AS409" s="176">
        <f t="shared" si="43"/>
        <v>6.0776136580955667E-2</v>
      </c>
      <c r="AT409" s="135">
        <v>0.40500000000000003</v>
      </c>
      <c r="AU409" s="135">
        <f t="shared" si="48"/>
        <v>147.82500000000002</v>
      </c>
      <c r="AV409" s="176">
        <f t="shared" si="44"/>
        <v>1.041696609772325</v>
      </c>
      <c r="AW409" s="135">
        <v>0.40500000000000003</v>
      </c>
      <c r="AX409" s="135">
        <f t="shared" si="49"/>
        <v>147.82500000000002</v>
      </c>
      <c r="AY409" s="90">
        <f t="shared" si="45"/>
        <v>-0.16301114889102411</v>
      </c>
      <c r="AZ409" s="176">
        <f t="shared" si="46"/>
        <v>0.93946159746225655</v>
      </c>
    </row>
    <row r="410" spans="43:52" x14ac:dyDescent="0.35">
      <c r="AQ410" s="135">
        <v>0.40600000000000003</v>
      </c>
      <c r="AR410" s="135">
        <f t="shared" si="47"/>
        <v>148.19</v>
      </c>
      <c r="AS410" s="176">
        <f t="shared" si="43"/>
        <v>6.0776137391780553E-2</v>
      </c>
      <c r="AT410" s="135">
        <v>0.40600000000000003</v>
      </c>
      <c r="AU410" s="135">
        <f t="shared" si="48"/>
        <v>148.19</v>
      </c>
      <c r="AV410" s="176">
        <f t="shared" si="44"/>
        <v>1.0416966097859306</v>
      </c>
      <c r="AW410" s="135">
        <v>0.40600000000000003</v>
      </c>
      <c r="AX410" s="135">
        <f t="shared" si="49"/>
        <v>148.19</v>
      </c>
      <c r="AY410" s="90">
        <f t="shared" si="45"/>
        <v>-0.16266867373590091</v>
      </c>
      <c r="AZ410" s="176">
        <f t="shared" si="46"/>
        <v>0.93980407344181027</v>
      </c>
    </row>
    <row r="411" spans="43:52" x14ac:dyDescent="0.35">
      <c r="AQ411" s="135">
        <v>0.40699999999999997</v>
      </c>
      <c r="AR411" s="135">
        <f t="shared" si="47"/>
        <v>148.55499999999998</v>
      </c>
      <c r="AS411" s="176">
        <f t="shared" si="43"/>
        <v>6.0776138173499951E-2</v>
      </c>
      <c r="AT411" s="135">
        <v>0.40699999999999997</v>
      </c>
      <c r="AU411" s="135">
        <f t="shared" si="48"/>
        <v>148.55499999999998</v>
      </c>
      <c r="AV411" s="176">
        <f t="shared" si="44"/>
        <v>1.0416966097990479</v>
      </c>
      <c r="AW411" s="135">
        <v>0.40699999999999997</v>
      </c>
      <c r="AX411" s="135">
        <f t="shared" si="49"/>
        <v>148.55499999999998</v>
      </c>
      <c r="AY411" s="90">
        <f t="shared" si="45"/>
        <v>-0.16232619855154939</v>
      </c>
      <c r="AZ411" s="176">
        <f t="shared" si="46"/>
        <v>0.9401465494209984</v>
      </c>
    </row>
    <row r="412" spans="43:52" x14ac:dyDescent="0.35">
      <c r="AQ412" s="135">
        <v>0.40799999999999997</v>
      </c>
      <c r="AR412" s="135">
        <f t="shared" si="47"/>
        <v>148.91999999999999</v>
      </c>
      <c r="AS412" s="176">
        <f t="shared" si="43"/>
        <v>6.0776138927158635E-2</v>
      </c>
      <c r="AT412" s="135">
        <v>0.40799999999999997</v>
      </c>
      <c r="AU412" s="135">
        <f t="shared" si="48"/>
        <v>148.91999999999999</v>
      </c>
      <c r="AV412" s="176">
        <f t="shared" si="44"/>
        <v>1.0416966098116944</v>
      </c>
      <c r="AW412" s="135">
        <v>0.40799999999999997</v>
      </c>
      <c r="AX412" s="135">
        <f t="shared" si="49"/>
        <v>148.91999999999999</v>
      </c>
      <c r="AY412" s="90">
        <f t="shared" si="45"/>
        <v>-0.16198372333901909</v>
      </c>
      <c r="AZ412" s="176">
        <f t="shared" si="46"/>
        <v>0.94048902539983392</v>
      </c>
    </row>
    <row r="413" spans="43:52" x14ac:dyDescent="0.35">
      <c r="AQ413" s="135">
        <v>0.40899999999999997</v>
      </c>
      <c r="AR413" s="135">
        <f t="shared" si="47"/>
        <v>149.285</v>
      </c>
      <c r="AS413" s="176">
        <f t="shared" si="43"/>
        <v>6.0776139653763862E-2</v>
      </c>
      <c r="AT413" s="135">
        <v>0.40899999999999997</v>
      </c>
      <c r="AU413" s="135">
        <f t="shared" si="48"/>
        <v>149.285</v>
      </c>
      <c r="AV413" s="176">
        <f t="shared" si="44"/>
        <v>1.0416966098238867</v>
      </c>
      <c r="AW413" s="135">
        <v>0.40899999999999997</v>
      </c>
      <c r="AX413" s="135">
        <f t="shared" si="49"/>
        <v>149.285</v>
      </c>
      <c r="AY413" s="90">
        <f t="shared" si="45"/>
        <v>-0.16164124809932132</v>
      </c>
      <c r="AZ413" s="176">
        <f t="shared" si="46"/>
        <v>0.94083150137832916</v>
      </c>
    </row>
    <row r="414" spans="43:52" x14ac:dyDescent="0.35">
      <c r="AQ414" s="135">
        <v>0.41</v>
      </c>
      <c r="AR414" s="135">
        <f t="shared" si="47"/>
        <v>149.64999999999998</v>
      </c>
      <c r="AS414" s="176">
        <f t="shared" si="43"/>
        <v>6.0776140354286773E-2</v>
      </c>
      <c r="AT414" s="135">
        <v>0.41</v>
      </c>
      <c r="AU414" s="135">
        <f t="shared" si="48"/>
        <v>149.64999999999998</v>
      </c>
      <c r="AV414" s="176">
        <f t="shared" si="44"/>
        <v>1.0416966098356415</v>
      </c>
      <c r="AW414" s="135">
        <v>0.41</v>
      </c>
      <c r="AX414" s="135">
        <f t="shared" si="49"/>
        <v>149.64999999999998</v>
      </c>
      <c r="AY414" s="90">
        <f t="shared" si="45"/>
        <v>-0.1612987728334315</v>
      </c>
      <c r="AZ414" s="176">
        <f t="shared" si="46"/>
        <v>0.94117397735649677</v>
      </c>
    </row>
    <row r="415" spans="43:52" x14ac:dyDescent="0.35">
      <c r="AQ415" s="135">
        <v>0.41099999999999998</v>
      </c>
      <c r="AR415" s="135">
        <f t="shared" si="47"/>
        <v>150.01499999999999</v>
      </c>
      <c r="AS415" s="176">
        <f t="shared" si="43"/>
        <v>6.0776141029663597E-2</v>
      </c>
      <c r="AT415" s="135">
        <v>0.41099999999999998</v>
      </c>
      <c r="AU415" s="135">
        <f t="shared" si="48"/>
        <v>150.01499999999999</v>
      </c>
      <c r="AV415" s="176">
        <f t="shared" si="44"/>
        <v>1.0416966098469744</v>
      </c>
      <c r="AW415" s="135">
        <v>0.41099999999999998</v>
      </c>
      <c r="AX415" s="135">
        <f t="shared" si="49"/>
        <v>150.01499999999999</v>
      </c>
      <c r="AY415" s="90">
        <f t="shared" si="45"/>
        <v>-0.16095634016530994</v>
      </c>
      <c r="AZ415" s="176">
        <f t="shared" si="46"/>
        <v>0.94151641071132819</v>
      </c>
    </row>
    <row r="416" spans="43:52" x14ac:dyDescent="0.35">
      <c r="AQ416" s="135">
        <v>0.41199999999999998</v>
      </c>
      <c r="AR416" s="135">
        <f t="shared" si="47"/>
        <v>150.38</v>
      </c>
      <c r="AS416" s="176">
        <f t="shared" si="43"/>
        <v>6.0776141680797001E-2</v>
      </c>
      <c r="AT416" s="135">
        <v>0.41199999999999998</v>
      </c>
      <c r="AU416" s="135">
        <f t="shared" si="48"/>
        <v>150.38</v>
      </c>
      <c r="AV416" s="176">
        <f t="shared" si="44"/>
        <v>1.0416966098579004</v>
      </c>
      <c r="AW416" s="135">
        <v>0.41199999999999998</v>
      </c>
      <c r="AX416" s="135">
        <f t="shared" si="49"/>
        <v>150.38</v>
      </c>
      <c r="AY416" s="90">
        <f t="shared" si="45"/>
        <v>-0.16061386484982268</v>
      </c>
      <c r="AZ416" s="176">
        <f t="shared" si="46"/>
        <v>0.94185888668887474</v>
      </c>
    </row>
    <row r="417" spans="43:52" x14ac:dyDescent="0.35">
      <c r="AQ417" s="135">
        <v>0.41299999999999998</v>
      </c>
      <c r="AR417" s="135">
        <f t="shared" si="47"/>
        <v>150.745</v>
      </c>
      <c r="AS417" s="176">
        <f t="shared" si="43"/>
        <v>6.077614230855722E-2</v>
      </c>
      <c r="AT417" s="135">
        <v>0.41299999999999998</v>
      </c>
      <c r="AU417" s="135">
        <f t="shared" si="48"/>
        <v>150.745</v>
      </c>
      <c r="AV417" s="176">
        <f t="shared" si="44"/>
        <v>1.0416966098684342</v>
      </c>
      <c r="AW417" s="135">
        <v>0.41299999999999998</v>
      </c>
      <c r="AX417" s="135">
        <f t="shared" si="49"/>
        <v>150.745</v>
      </c>
      <c r="AY417" s="90">
        <f t="shared" si="45"/>
        <v>-0.16027138951086387</v>
      </c>
      <c r="AZ417" s="176">
        <f t="shared" si="46"/>
        <v>0.94220136266612764</v>
      </c>
    </row>
    <row r="418" spans="43:52" x14ac:dyDescent="0.35">
      <c r="AQ418" s="135">
        <v>0.41399999999999998</v>
      </c>
      <c r="AR418" s="135">
        <f t="shared" si="47"/>
        <v>151.10999999999999</v>
      </c>
      <c r="AS418" s="176">
        <f t="shared" si="43"/>
        <v>6.0776142913783263E-2</v>
      </c>
      <c r="AT418" s="135">
        <v>0.41399999999999998</v>
      </c>
      <c r="AU418" s="135">
        <f t="shared" si="48"/>
        <v>151.10999999999999</v>
      </c>
      <c r="AV418" s="176">
        <f t="shared" si="44"/>
        <v>1.0416966098785898</v>
      </c>
      <c r="AW418" s="135">
        <v>0.41399999999999998</v>
      </c>
      <c r="AX418" s="135">
        <f t="shared" si="49"/>
        <v>151.10999999999999</v>
      </c>
      <c r="AY418" s="90">
        <f t="shared" si="45"/>
        <v>-0.15992891414927624</v>
      </c>
      <c r="AZ418" s="176">
        <f t="shared" si="46"/>
        <v>0.94254383864309677</v>
      </c>
    </row>
    <row r="419" spans="43:52" x14ac:dyDescent="0.35">
      <c r="AQ419" s="135">
        <v>0.41499999999999998</v>
      </c>
      <c r="AR419" s="135">
        <f t="shared" si="47"/>
        <v>151.47499999999999</v>
      </c>
      <c r="AS419" s="176">
        <f t="shared" si="43"/>
        <v>6.0776143497284017E-2</v>
      </c>
      <c r="AT419" s="135">
        <v>0.41499999999999998</v>
      </c>
      <c r="AU419" s="135">
        <f t="shared" si="48"/>
        <v>151.47499999999999</v>
      </c>
      <c r="AV419" s="176">
        <f t="shared" si="44"/>
        <v>1.0416966098883811</v>
      </c>
      <c r="AW419" s="135">
        <v>0.41499999999999998</v>
      </c>
      <c r="AX419" s="135">
        <f t="shared" si="49"/>
        <v>151.47499999999999</v>
      </c>
      <c r="AY419" s="90">
        <f t="shared" si="45"/>
        <v>-0.15958643876587197</v>
      </c>
      <c r="AZ419" s="176">
        <f t="shared" si="46"/>
        <v>0.94288631461979311</v>
      </c>
    </row>
    <row r="420" spans="43:52" x14ac:dyDescent="0.35">
      <c r="AQ420" s="135">
        <v>0.41599999999999998</v>
      </c>
      <c r="AR420" s="135">
        <f t="shared" si="47"/>
        <v>151.84</v>
      </c>
      <c r="AS420" s="176">
        <f t="shared" si="43"/>
        <v>6.0776144059839346E-2</v>
      </c>
      <c r="AT420" s="135">
        <v>0.41599999999999998</v>
      </c>
      <c r="AU420" s="135">
        <f t="shared" si="48"/>
        <v>151.84</v>
      </c>
      <c r="AV420" s="176">
        <f t="shared" si="44"/>
        <v>1.0416966098978206</v>
      </c>
      <c r="AW420" s="135">
        <v>0.41599999999999998</v>
      </c>
      <c r="AX420" s="135">
        <f t="shared" si="49"/>
        <v>151.84</v>
      </c>
      <c r="AY420" s="90">
        <f t="shared" si="45"/>
        <v>-0.1592439633614344</v>
      </c>
      <c r="AZ420" s="176">
        <f t="shared" si="46"/>
        <v>0.94322879059622555</v>
      </c>
    </row>
    <row r="421" spans="43:52" x14ac:dyDescent="0.35">
      <c r="AQ421" s="135">
        <v>0.41699999999999998</v>
      </c>
      <c r="AR421" s="135">
        <f t="shared" si="47"/>
        <v>152.20499999999998</v>
      </c>
      <c r="AS421" s="176">
        <f t="shared" si="43"/>
        <v>6.0776144602201106E-2</v>
      </c>
      <c r="AT421" s="135">
        <v>0.41699999999999998</v>
      </c>
      <c r="AU421" s="135">
        <f t="shared" si="48"/>
        <v>152.20499999999998</v>
      </c>
      <c r="AV421" s="176">
        <f t="shared" si="44"/>
        <v>1.0416966099069216</v>
      </c>
      <c r="AW421" s="135">
        <v>0.41699999999999998</v>
      </c>
      <c r="AX421" s="135">
        <f t="shared" si="49"/>
        <v>152.20499999999998</v>
      </c>
      <c r="AY421" s="90">
        <f t="shared" si="45"/>
        <v>-0.15890148793671843</v>
      </c>
      <c r="AZ421" s="176">
        <f t="shared" si="46"/>
        <v>0.9435712665724042</v>
      </c>
    </row>
    <row r="422" spans="43:52" x14ac:dyDescent="0.35">
      <c r="AQ422" s="135">
        <v>0.41799999999999998</v>
      </c>
      <c r="AR422" s="135">
        <f t="shared" si="47"/>
        <v>152.57</v>
      </c>
      <c r="AS422" s="176">
        <f t="shared" si="43"/>
        <v>6.0776145125094168E-2</v>
      </c>
      <c r="AT422" s="135">
        <v>0.41799999999999998</v>
      </c>
      <c r="AU422" s="135">
        <f t="shared" si="48"/>
        <v>152.57</v>
      </c>
      <c r="AV422" s="176">
        <f t="shared" si="44"/>
        <v>1.0416966099156957</v>
      </c>
      <c r="AW422" s="135">
        <v>0.41799999999999998</v>
      </c>
      <c r="AX422" s="135">
        <f t="shared" si="49"/>
        <v>152.57</v>
      </c>
      <c r="AY422" s="90">
        <f t="shared" si="45"/>
        <v>-0.15855901249245205</v>
      </c>
      <c r="AZ422" s="176">
        <f t="shared" si="46"/>
        <v>0.94391374254833771</v>
      </c>
    </row>
    <row r="423" spans="43:52" x14ac:dyDescent="0.35">
      <c r="AQ423" s="135">
        <v>0.41899999999999998</v>
      </c>
      <c r="AR423" s="135">
        <f t="shared" si="47"/>
        <v>152.935</v>
      </c>
      <c r="AS423" s="176">
        <f t="shared" si="43"/>
        <v>6.0776145629217369E-2</v>
      </c>
      <c r="AT423" s="135">
        <v>0.41899999999999998</v>
      </c>
      <c r="AU423" s="135">
        <f t="shared" si="48"/>
        <v>152.935</v>
      </c>
      <c r="AV423" s="176">
        <f t="shared" si="44"/>
        <v>1.0416966099241549</v>
      </c>
      <c r="AW423" s="135">
        <v>0.41899999999999998</v>
      </c>
      <c r="AX423" s="135">
        <f t="shared" si="49"/>
        <v>152.935</v>
      </c>
      <c r="AY423" s="90">
        <f t="shared" si="45"/>
        <v>-0.15821657965235764</v>
      </c>
      <c r="AZ423" s="176">
        <f t="shared" si="46"/>
        <v>0.94425617590101463</v>
      </c>
    </row>
    <row r="424" spans="43:52" x14ac:dyDescent="0.35">
      <c r="AQ424" s="135">
        <v>0.42</v>
      </c>
      <c r="AR424" s="135">
        <f t="shared" si="47"/>
        <v>153.29999999999998</v>
      </c>
      <c r="AS424" s="176">
        <f t="shared" si="43"/>
        <v>6.0776146115244505E-2</v>
      </c>
      <c r="AT424" s="135">
        <v>0.42</v>
      </c>
      <c r="AU424" s="135">
        <f t="shared" si="48"/>
        <v>153.29999999999998</v>
      </c>
      <c r="AV424" s="176">
        <f t="shared" si="44"/>
        <v>1.0416966099323104</v>
      </c>
      <c r="AW424" s="135">
        <v>0.42</v>
      </c>
      <c r="AX424" s="135">
        <f t="shared" si="49"/>
        <v>153.29999999999998</v>
      </c>
      <c r="AY424" s="90">
        <f t="shared" si="45"/>
        <v>-0.15787410417107089</v>
      </c>
      <c r="AZ424" s="176">
        <f t="shared" si="46"/>
        <v>0.94459865187648395</v>
      </c>
    </row>
    <row r="425" spans="43:52" x14ac:dyDescent="0.35">
      <c r="AQ425" s="135">
        <v>0.42099999999999999</v>
      </c>
      <c r="AR425" s="135">
        <f t="shared" si="47"/>
        <v>153.66499999999999</v>
      </c>
      <c r="AS425" s="176">
        <f t="shared" si="43"/>
        <v>6.077614658382513E-2</v>
      </c>
      <c r="AT425" s="135">
        <v>0.42099999999999999</v>
      </c>
      <c r="AU425" s="135">
        <f t="shared" si="48"/>
        <v>153.66499999999999</v>
      </c>
      <c r="AV425" s="176">
        <f t="shared" si="44"/>
        <v>1.0416966099401732</v>
      </c>
      <c r="AW425" s="135">
        <v>0.42099999999999999</v>
      </c>
      <c r="AX425" s="135">
        <f t="shared" si="49"/>
        <v>153.66499999999999</v>
      </c>
      <c r="AY425" s="90">
        <f t="shared" si="45"/>
        <v>-0.15753162867226439</v>
      </c>
      <c r="AZ425" s="176">
        <f t="shared" si="46"/>
        <v>0.9449411278517339</v>
      </c>
    </row>
    <row r="426" spans="43:52" x14ac:dyDescent="0.35">
      <c r="AQ426" s="135">
        <v>0.42199999999999999</v>
      </c>
      <c r="AR426" s="135">
        <f t="shared" si="47"/>
        <v>154.03</v>
      </c>
      <c r="AS426" s="176">
        <f t="shared" si="43"/>
        <v>6.0776147035585516E-2</v>
      </c>
      <c r="AT426" s="135">
        <v>0.42199999999999999</v>
      </c>
      <c r="AU426" s="135">
        <f t="shared" si="48"/>
        <v>154.03</v>
      </c>
      <c r="AV426" s="176">
        <f t="shared" si="44"/>
        <v>1.0416966099477538</v>
      </c>
      <c r="AW426" s="135">
        <v>0.42199999999999999</v>
      </c>
      <c r="AX426" s="135">
        <f t="shared" si="49"/>
        <v>154.03</v>
      </c>
      <c r="AY426" s="90">
        <f t="shared" si="45"/>
        <v>-0.15718915315656751</v>
      </c>
      <c r="AZ426" s="176">
        <f t="shared" si="46"/>
        <v>0.94528360382677179</v>
      </c>
    </row>
    <row r="427" spans="43:52" x14ac:dyDescent="0.35">
      <c r="AQ427" s="135">
        <v>0.42299999999999999</v>
      </c>
      <c r="AR427" s="135">
        <f t="shared" si="47"/>
        <v>154.39499999999998</v>
      </c>
      <c r="AS427" s="176">
        <f t="shared" si="43"/>
        <v>6.0776147471129444E-2</v>
      </c>
      <c r="AT427" s="135">
        <v>0.42299999999999999</v>
      </c>
      <c r="AU427" s="135">
        <f t="shared" si="48"/>
        <v>154.39499999999998</v>
      </c>
      <c r="AV427" s="176">
        <f t="shared" si="44"/>
        <v>1.0416966099550622</v>
      </c>
      <c r="AW427" s="135">
        <v>0.42299999999999999</v>
      </c>
      <c r="AX427" s="135">
        <f t="shared" si="49"/>
        <v>154.39499999999998</v>
      </c>
      <c r="AY427" s="90">
        <f t="shared" si="45"/>
        <v>-0.15684667762458621</v>
      </c>
      <c r="AZ427" s="176">
        <f t="shared" si="46"/>
        <v>0.9456260798016054</v>
      </c>
    </row>
    <row r="428" spans="43:52" x14ac:dyDescent="0.35">
      <c r="AQ428" s="135">
        <v>0.42399999999999999</v>
      </c>
      <c r="AR428" s="135">
        <f t="shared" si="47"/>
        <v>154.76</v>
      </c>
      <c r="AS428" s="176">
        <f t="shared" si="43"/>
        <v>6.0776147891039016E-2</v>
      </c>
      <c r="AT428" s="135">
        <v>0.42399999999999999</v>
      </c>
      <c r="AU428" s="135">
        <f t="shared" si="48"/>
        <v>154.76</v>
      </c>
      <c r="AV428" s="176">
        <f t="shared" si="44"/>
        <v>1.0416966099621083</v>
      </c>
      <c r="AW428" s="135">
        <v>0.42399999999999999</v>
      </c>
      <c r="AX428" s="135">
        <f t="shared" si="49"/>
        <v>154.76</v>
      </c>
      <c r="AY428" s="90">
        <f t="shared" si="45"/>
        <v>-0.1565042020769051</v>
      </c>
      <c r="AZ428" s="176">
        <f t="shared" si="46"/>
        <v>0.94596855577624217</v>
      </c>
    </row>
    <row r="429" spans="43:52" x14ac:dyDescent="0.35">
      <c r="AQ429" s="135">
        <v>0.42499999999999999</v>
      </c>
      <c r="AR429" s="135">
        <f t="shared" si="47"/>
        <v>155.125</v>
      </c>
      <c r="AS429" s="176">
        <f t="shared" si="43"/>
        <v>6.0776148295875458E-2</v>
      </c>
      <c r="AT429" s="135">
        <v>0.42499999999999999</v>
      </c>
      <c r="AU429" s="135">
        <f t="shared" si="48"/>
        <v>155.125</v>
      </c>
      <c r="AV429" s="176">
        <f t="shared" si="44"/>
        <v>1.0416966099689013</v>
      </c>
      <c r="AW429" s="135">
        <v>0.42499999999999999</v>
      </c>
      <c r="AX429" s="135">
        <f t="shared" si="49"/>
        <v>155.125</v>
      </c>
      <c r="AY429" s="90">
        <f t="shared" si="45"/>
        <v>-0.15616172651408816</v>
      </c>
      <c r="AZ429" s="176">
        <f t="shared" si="46"/>
        <v>0.94631103175068865</v>
      </c>
    </row>
    <row r="430" spans="43:52" x14ac:dyDescent="0.35">
      <c r="AQ430" s="135">
        <v>0.42599999999999999</v>
      </c>
      <c r="AR430" s="135">
        <f t="shared" si="47"/>
        <v>155.49</v>
      </c>
      <c r="AS430" s="176">
        <f t="shared" si="43"/>
        <v>6.077614868617983E-2</v>
      </c>
      <c r="AT430" s="135">
        <v>0.42599999999999999</v>
      </c>
      <c r="AU430" s="135">
        <f t="shared" si="48"/>
        <v>155.49</v>
      </c>
      <c r="AV430" s="176">
        <f t="shared" si="44"/>
        <v>1.0416966099754508</v>
      </c>
      <c r="AW430" s="135">
        <v>0.42599999999999999</v>
      </c>
      <c r="AX430" s="135">
        <f t="shared" si="49"/>
        <v>155.49</v>
      </c>
      <c r="AY430" s="90">
        <f t="shared" si="45"/>
        <v>-0.15581925093667831</v>
      </c>
      <c r="AZ430" s="176">
        <f t="shared" si="46"/>
        <v>0.94665350772495227</v>
      </c>
    </row>
    <row r="431" spans="43:52" x14ac:dyDescent="0.35">
      <c r="AQ431" s="135">
        <v>0.42699999999999999</v>
      </c>
      <c r="AR431" s="135">
        <f t="shared" si="47"/>
        <v>155.85499999999999</v>
      </c>
      <c r="AS431" s="176">
        <f t="shared" si="43"/>
        <v>6.0776149062473771E-2</v>
      </c>
      <c r="AT431" s="135">
        <v>0.42699999999999999</v>
      </c>
      <c r="AU431" s="135">
        <f t="shared" si="48"/>
        <v>155.85499999999999</v>
      </c>
      <c r="AV431" s="176">
        <f t="shared" si="44"/>
        <v>1.0416966099817648</v>
      </c>
      <c r="AW431" s="135">
        <v>0.42699999999999999</v>
      </c>
      <c r="AX431" s="135">
        <f t="shared" si="49"/>
        <v>155.85499999999999</v>
      </c>
      <c r="AY431" s="90">
        <f t="shared" si="45"/>
        <v>-0.1554768179682201</v>
      </c>
      <c r="AZ431" s="176">
        <f t="shared" si="46"/>
        <v>0.94699594107601859</v>
      </c>
    </row>
    <row r="432" spans="43:52" x14ac:dyDescent="0.35">
      <c r="AQ432" s="135">
        <v>0.42799999999999999</v>
      </c>
      <c r="AR432" s="135">
        <f t="shared" si="47"/>
        <v>156.22</v>
      </c>
      <c r="AS432" s="176">
        <f t="shared" si="43"/>
        <v>6.0776149425260217E-2</v>
      </c>
      <c r="AT432" s="135">
        <v>0.42799999999999999</v>
      </c>
      <c r="AU432" s="135">
        <f t="shared" si="48"/>
        <v>156.22</v>
      </c>
      <c r="AV432" s="176">
        <f t="shared" si="44"/>
        <v>1.0416966099878524</v>
      </c>
      <c r="AW432" s="135">
        <v>0.42799999999999999</v>
      </c>
      <c r="AX432" s="135">
        <f t="shared" si="49"/>
        <v>156.22</v>
      </c>
      <c r="AY432" s="90">
        <f t="shared" si="45"/>
        <v>-0.15513434236317758</v>
      </c>
      <c r="AZ432" s="176">
        <f t="shared" si="46"/>
        <v>0.94733841704993493</v>
      </c>
    </row>
    <row r="433" spans="43:52" x14ac:dyDescent="0.35">
      <c r="AQ433" s="135">
        <v>0.42899999999999999</v>
      </c>
      <c r="AR433" s="135">
        <f t="shared" si="47"/>
        <v>156.58500000000001</v>
      </c>
      <c r="AS433" s="176">
        <f t="shared" si="43"/>
        <v>6.0776149775024019E-2</v>
      </c>
      <c r="AT433" s="135">
        <v>0.42899999999999999</v>
      </c>
      <c r="AU433" s="135">
        <f t="shared" si="48"/>
        <v>156.58500000000001</v>
      </c>
      <c r="AV433" s="176">
        <f t="shared" si="44"/>
        <v>1.0416966099937215</v>
      </c>
      <c r="AW433" s="135">
        <v>0.42899999999999999</v>
      </c>
      <c r="AX433" s="135">
        <f t="shared" si="49"/>
        <v>156.58500000000001</v>
      </c>
      <c r="AY433" s="90">
        <f t="shared" si="45"/>
        <v>-0.15479186674505832</v>
      </c>
      <c r="AZ433" s="176">
        <f t="shared" si="46"/>
        <v>0.9476808930236873</v>
      </c>
    </row>
    <row r="434" spans="43:52" x14ac:dyDescent="0.35">
      <c r="AQ434" s="135">
        <v>0.43</v>
      </c>
      <c r="AR434" s="135">
        <f t="shared" si="47"/>
        <v>156.94999999999999</v>
      </c>
      <c r="AS434" s="176">
        <f t="shared" si="43"/>
        <v>6.0776150112232655E-2</v>
      </c>
      <c r="AT434" s="135">
        <v>0.43</v>
      </c>
      <c r="AU434" s="135">
        <f t="shared" si="48"/>
        <v>156.94999999999999</v>
      </c>
      <c r="AV434" s="176">
        <f t="shared" si="44"/>
        <v>1.0416966099993799</v>
      </c>
      <c r="AW434" s="135">
        <v>0.43</v>
      </c>
      <c r="AX434" s="135">
        <f t="shared" si="49"/>
        <v>156.94999999999999</v>
      </c>
      <c r="AY434" s="90">
        <f t="shared" si="45"/>
        <v>-0.15444939111433156</v>
      </c>
      <c r="AZ434" s="176">
        <f t="shared" si="46"/>
        <v>0.9480233689972809</v>
      </c>
    </row>
    <row r="435" spans="43:52" x14ac:dyDescent="0.35">
      <c r="AQ435" s="135">
        <v>0.43099999999999999</v>
      </c>
      <c r="AR435" s="135">
        <f t="shared" si="47"/>
        <v>157.315</v>
      </c>
      <c r="AS435" s="176">
        <f t="shared" si="43"/>
        <v>6.0776150437336793E-2</v>
      </c>
      <c r="AT435" s="135">
        <v>0.43099999999999999</v>
      </c>
      <c r="AU435" s="135">
        <f t="shared" si="48"/>
        <v>157.315</v>
      </c>
      <c r="AV435" s="176">
        <f t="shared" si="44"/>
        <v>1.041696610004835</v>
      </c>
      <c r="AW435" s="135">
        <v>0.43099999999999999</v>
      </c>
      <c r="AX435" s="135">
        <f t="shared" si="49"/>
        <v>157.315</v>
      </c>
      <c r="AY435" s="90">
        <f t="shared" si="45"/>
        <v>-0.15410691547145008</v>
      </c>
      <c r="AZ435" s="176">
        <f t="shared" si="46"/>
        <v>0.94836584497072174</v>
      </c>
    </row>
    <row r="436" spans="43:52" x14ac:dyDescent="0.35">
      <c r="AQ436" s="135">
        <v>0.432</v>
      </c>
      <c r="AR436" s="135">
        <f t="shared" si="47"/>
        <v>157.68</v>
      </c>
      <c r="AS436" s="176">
        <f t="shared" si="43"/>
        <v>6.0776150750770946E-2</v>
      </c>
      <c r="AT436" s="135">
        <v>0.432</v>
      </c>
      <c r="AU436" s="135">
        <f t="shared" si="48"/>
        <v>157.68</v>
      </c>
      <c r="AV436" s="176">
        <f t="shared" si="44"/>
        <v>1.0416966100100946</v>
      </c>
      <c r="AW436" s="135">
        <v>0.432</v>
      </c>
      <c r="AX436" s="135">
        <f t="shared" si="49"/>
        <v>157.68</v>
      </c>
      <c r="AY436" s="90">
        <f t="shared" si="45"/>
        <v>-0.15376443981685012</v>
      </c>
      <c r="AZ436" s="176">
        <f t="shared" si="46"/>
        <v>0.94870832094401547</v>
      </c>
    </row>
    <row r="437" spans="43:52" x14ac:dyDescent="0.35">
      <c r="AQ437" s="135">
        <v>0.433</v>
      </c>
      <c r="AR437" s="135">
        <f t="shared" si="47"/>
        <v>158.04499999999999</v>
      </c>
      <c r="AS437" s="176">
        <f t="shared" si="43"/>
        <v>6.0776151052954017E-2</v>
      </c>
      <c r="AT437" s="135">
        <v>0.433</v>
      </c>
      <c r="AU437" s="135">
        <f t="shared" si="48"/>
        <v>158.04499999999999</v>
      </c>
      <c r="AV437" s="176">
        <f t="shared" si="44"/>
        <v>1.0416966100151652</v>
      </c>
      <c r="AW437" s="135">
        <v>0.433</v>
      </c>
      <c r="AX437" s="135">
        <f t="shared" si="49"/>
        <v>158.04499999999999</v>
      </c>
      <c r="AY437" s="90">
        <f t="shared" si="45"/>
        <v>-0.15342196415095238</v>
      </c>
      <c r="AZ437" s="176">
        <f t="shared" si="46"/>
        <v>0.94905079691716687</v>
      </c>
    </row>
    <row r="438" spans="43:52" x14ac:dyDescent="0.35">
      <c r="AQ438" s="135">
        <v>0.434</v>
      </c>
      <c r="AR438" s="135">
        <f t="shared" si="47"/>
        <v>158.41</v>
      </c>
      <c r="AS438" s="176">
        <f t="shared" si="43"/>
        <v>6.0776151344289882E-2</v>
      </c>
      <c r="AT438" s="135">
        <v>0.434</v>
      </c>
      <c r="AU438" s="135">
        <f t="shared" si="48"/>
        <v>158.41</v>
      </c>
      <c r="AV438" s="176">
        <f t="shared" si="44"/>
        <v>1.0416966100200538</v>
      </c>
      <c r="AW438" s="135">
        <v>0.434</v>
      </c>
      <c r="AX438" s="135">
        <f t="shared" si="49"/>
        <v>158.41</v>
      </c>
      <c r="AY438" s="90">
        <f t="shared" si="45"/>
        <v>-0.15307953109718278</v>
      </c>
      <c r="AZ438" s="176">
        <f t="shared" si="46"/>
        <v>0.94939323026716094</v>
      </c>
    </row>
    <row r="439" spans="43:52" x14ac:dyDescent="0.35">
      <c r="AQ439" s="135">
        <v>0.435</v>
      </c>
      <c r="AR439" s="135">
        <f t="shared" si="47"/>
        <v>158.77500000000001</v>
      </c>
      <c r="AS439" s="176">
        <f t="shared" si="43"/>
        <v>6.0776151625167911E-2</v>
      </c>
      <c r="AT439" s="135">
        <v>0.435</v>
      </c>
      <c r="AU439" s="135">
        <f t="shared" si="48"/>
        <v>158.77500000000001</v>
      </c>
      <c r="AV439" s="176">
        <f t="shared" si="44"/>
        <v>1.0416966100247669</v>
      </c>
      <c r="AW439" s="135">
        <v>0.435</v>
      </c>
      <c r="AX439" s="135">
        <f t="shared" si="49"/>
        <v>158.77500000000001</v>
      </c>
      <c r="AY439" s="90">
        <f t="shared" si="45"/>
        <v>-0.15273705540989183</v>
      </c>
      <c r="AZ439" s="176">
        <f t="shared" si="46"/>
        <v>0.949735706240043</v>
      </c>
    </row>
    <row r="440" spans="43:52" x14ac:dyDescent="0.35">
      <c r="AQ440" s="135">
        <v>0.436</v>
      </c>
      <c r="AR440" s="135">
        <f t="shared" si="47"/>
        <v>159.13999999999999</v>
      </c>
      <c r="AS440" s="176">
        <f t="shared" si="43"/>
        <v>6.0776151895963505E-2</v>
      </c>
      <c r="AT440" s="135">
        <v>0.436</v>
      </c>
      <c r="AU440" s="135">
        <f t="shared" si="48"/>
        <v>159.13999999999999</v>
      </c>
      <c r="AV440" s="176">
        <f t="shared" si="44"/>
        <v>1.0416966100293108</v>
      </c>
      <c r="AW440" s="135">
        <v>0.436</v>
      </c>
      <c r="AX440" s="135">
        <f t="shared" si="49"/>
        <v>159.13999999999999</v>
      </c>
      <c r="AY440" s="90">
        <f t="shared" si="45"/>
        <v>-0.15239457971247655</v>
      </c>
      <c r="AZ440" s="176">
        <f t="shared" si="46"/>
        <v>0.95007818221279772</v>
      </c>
    </row>
    <row r="441" spans="43:52" x14ac:dyDescent="0.35">
      <c r="AQ441" s="135">
        <v>0.437</v>
      </c>
      <c r="AR441" s="135">
        <f t="shared" si="47"/>
        <v>159.505</v>
      </c>
      <c r="AS441" s="176">
        <f t="shared" si="43"/>
        <v>6.077615215703857E-2</v>
      </c>
      <c r="AT441" s="135">
        <v>0.437</v>
      </c>
      <c r="AU441" s="135">
        <f t="shared" si="48"/>
        <v>159.505</v>
      </c>
      <c r="AV441" s="176">
        <f t="shared" si="44"/>
        <v>1.0416966100336917</v>
      </c>
      <c r="AW441" s="135">
        <v>0.437</v>
      </c>
      <c r="AX441" s="135">
        <f t="shared" si="49"/>
        <v>159.505</v>
      </c>
      <c r="AY441" s="90">
        <f t="shared" si="45"/>
        <v>-0.15205210400530061</v>
      </c>
      <c r="AZ441" s="176">
        <f t="shared" si="46"/>
        <v>0.95042065818542953</v>
      </c>
    </row>
    <row r="442" spans="43:52" x14ac:dyDescent="0.35">
      <c r="AQ442" s="135">
        <v>0.438</v>
      </c>
      <c r="AR442" s="135">
        <f t="shared" si="47"/>
        <v>159.87</v>
      </c>
      <c r="AS442" s="176">
        <f t="shared" si="43"/>
        <v>6.0776152408742054E-2</v>
      </c>
      <c r="AT442" s="135">
        <v>0.438</v>
      </c>
      <c r="AU442" s="135">
        <f t="shared" si="48"/>
        <v>159.87</v>
      </c>
      <c r="AV442" s="176">
        <f t="shared" si="44"/>
        <v>1.0416966100379152</v>
      </c>
      <c r="AW442" s="135">
        <v>0.438</v>
      </c>
      <c r="AX442" s="135">
        <f t="shared" si="49"/>
        <v>159.87</v>
      </c>
      <c r="AY442" s="90">
        <f t="shared" si="45"/>
        <v>-0.15170962828871454</v>
      </c>
      <c r="AZ442" s="176">
        <f t="shared" si="46"/>
        <v>0.95076313415794278</v>
      </c>
    </row>
    <row r="443" spans="43:52" x14ac:dyDescent="0.35">
      <c r="AQ443" s="135">
        <v>0.439</v>
      </c>
      <c r="AR443" s="135">
        <f t="shared" si="47"/>
        <v>160.23500000000001</v>
      </c>
      <c r="AS443" s="176">
        <f t="shared" si="43"/>
        <v>6.0776152651410349E-2</v>
      </c>
      <c r="AT443" s="135">
        <v>0.439</v>
      </c>
      <c r="AU443" s="135">
        <f t="shared" si="48"/>
        <v>160.23500000000001</v>
      </c>
      <c r="AV443" s="176">
        <f t="shared" si="44"/>
        <v>1.0416966100419873</v>
      </c>
      <c r="AW443" s="135">
        <v>0.439</v>
      </c>
      <c r="AX443" s="135">
        <f t="shared" si="49"/>
        <v>160.23500000000001</v>
      </c>
      <c r="AY443" s="90">
        <f t="shared" si="45"/>
        <v>-0.15136715256305583</v>
      </c>
      <c r="AZ443" s="176">
        <f t="shared" si="46"/>
        <v>0.95110561013034189</v>
      </c>
    </row>
    <row r="444" spans="43:52" x14ac:dyDescent="0.35">
      <c r="AQ444" s="135">
        <v>0.44</v>
      </c>
      <c r="AR444" s="135">
        <f t="shared" si="47"/>
        <v>160.6</v>
      </c>
      <c r="AS444" s="176">
        <f t="shared" si="43"/>
        <v>6.0776152885367786E-2</v>
      </c>
      <c r="AT444" s="135">
        <v>0.44</v>
      </c>
      <c r="AU444" s="135">
        <f t="shared" si="48"/>
        <v>160.6</v>
      </c>
      <c r="AV444" s="176">
        <f t="shared" si="44"/>
        <v>1.0416966100459131</v>
      </c>
      <c r="AW444" s="135">
        <v>0.44</v>
      </c>
      <c r="AX444" s="135">
        <f t="shared" si="49"/>
        <v>160.6</v>
      </c>
      <c r="AY444" s="90">
        <f t="shared" si="45"/>
        <v>-0.15102467682865059</v>
      </c>
      <c r="AZ444" s="176">
        <f t="shared" si="46"/>
        <v>0.95144808610263032</v>
      </c>
    </row>
    <row r="445" spans="43:52" x14ac:dyDescent="0.35">
      <c r="AQ445" s="135">
        <v>0.441</v>
      </c>
      <c r="AR445" s="135">
        <f t="shared" si="47"/>
        <v>160.965</v>
      </c>
      <c r="AS445" s="176">
        <f t="shared" si="43"/>
        <v>6.0776153110927052E-2</v>
      </c>
      <c r="AT445" s="135">
        <v>0.441</v>
      </c>
      <c r="AU445" s="135">
        <f t="shared" si="48"/>
        <v>160.965</v>
      </c>
      <c r="AV445" s="176">
        <f t="shared" si="44"/>
        <v>1.041696610049698</v>
      </c>
      <c r="AW445" s="135">
        <v>0.441</v>
      </c>
      <c r="AX445" s="135">
        <f t="shared" si="49"/>
        <v>160.965</v>
      </c>
      <c r="AY445" s="90">
        <f t="shared" si="45"/>
        <v>-0.15068220108581262</v>
      </c>
      <c r="AZ445" s="176">
        <f t="shared" si="46"/>
        <v>0.95179056207481239</v>
      </c>
    </row>
    <row r="446" spans="43:52" x14ac:dyDescent="0.35">
      <c r="AQ446" s="135">
        <v>0.442</v>
      </c>
      <c r="AR446" s="135">
        <f t="shared" si="47"/>
        <v>161.33000000000001</v>
      </c>
      <c r="AS446" s="176">
        <f t="shared" si="43"/>
        <v>6.0776153328389607E-2</v>
      </c>
      <c r="AT446" s="135">
        <v>0.442</v>
      </c>
      <c r="AU446" s="135">
        <f t="shared" si="48"/>
        <v>161.33000000000001</v>
      </c>
      <c r="AV446" s="176">
        <f t="shared" si="44"/>
        <v>1.0416966100533469</v>
      </c>
      <c r="AW446" s="135">
        <v>0.442</v>
      </c>
      <c r="AX446" s="135">
        <f t="shared" si="49"/>
        <v>161.33000000000001</v>
      </c>
      <c r="AY446" s="90">
        <f t="shared" si="45"/>
        <v>-0.15033976795786494</v>
      </c>
      <c r="AZ446" s="176">
        <f t="shared" si="46"/>
        <v>0.95213299542387164</v>
      </c>
    </row>
    <row r="447" spans="43:52" x14ac:dyDescent="0.35">
      <c r="AQ447" s="135">
        <v>0.443</v>
      </c>
      <c r="AR447" s="135">
        <f t="shared" si="47"/>
        <v>161.69499999999999</v>
      </c>
      <c r="AS447" s="176">
        <f t="shared" si="43"/>
        <v>6.0776153538046093E-2</v>
      </c>
      <c r="AT447" s="135">
        <v>0.443</v>
      </c>
      <c r="AU447" s="135">
        <f t="shared" si="48"/>
        <v>161.69499999999999</v>
      </c>
      <c r="AV447" s="176">
        <f t="shared" si="44"/>
        <v>1.041696610056865</v>
      </c>
      <c r="AW447" s="135">
        <v>0.443</v>
      </c>
      <c r="AX447" s="135">
        <f t="shared" si="49"/>
        <v>161.69499999999999</v>
      </c>
      <c r="AY447" s="90">
        <f t="shared" si="45"/>
        <v>-0.14999729219905897</v>
      </c>
      <c r="AZ447" s="176">
        <f t="shared" si="46"/>
        <v>0.95247547139585198</v>
      </c>
    </row>
    <row r="448" spans="43:52" x14ac:dyDescent="0.35">
      <c r="AQ448" s="135">
        <v>0.44400000000000001</v>
      </c>
      <c r="AR448" s="135">
        <f t="shared" si="47"/>
        <v>162.06</v>
      </c>
      <c r="AS448" s="176">
        <f t="shared" si="43"/>
        <v>6.0776153740176718E-2</v>
      </c>
      <c r="AT448" s="135">
        <v>0.44400000000000001</v>
      </c>
      <c r="AU448" s="135">
        <f t="shared" si="48"/>
        <v>162.06</v>
      </c>
      <c r="AV448" s="176">
        <f t="shared" si="44"/>
        <v>1.0416966100602567</v>
      </c>
      <c r="AW448" s="135">
        <v>0.44400000000000001</v>
      </c>
      <c r="AX448" s="135">
        <f t="shared" si="49"/>
        <v>162.06</v>
      </c>
      <c r="AY448" s="90">
        <f t="shared" si="45"/>
        <v>-0.14965481643269618</v>
      </c>
      <c r="AZ448" s="176">
        <f t="shared" si="46"/>
        <v>0.95281794736773728</v>
      </c>
    </row>
    <row r="449" spans="43:52" x14ac:dyDescent="0.35">
      <c r="AQ449" s="135">
        <v>0.44500000000000001</v>
      </c>
      <c r="AR449" s="135">
        <f t="shared" si="47"/>
        <v>162.42500000000001</v>
      </c>
      <c r="AS449" s="176">
        <f t="shared" si="43"/>
        <v>6.0776153935051633E-2</v>
      </c>
      <c r="AT449" s="135">
        <v>0.44500000000000001</v>
      </c>
      <c r="AU449" s="135">
        <f t="shared" si="48"/>
        <v>162.42500000000001</v>
      </c>
      <c r="AV449" s="176">
        <f t="shared" si="44"/>
        <v>1.0416966100635268</v>
      </c>
      <c r="AW449" s="135">
        <v>0.44500000000000001</v>
      </c>
      <c r="AX449" s="135">
        <f t="shared" si="49"/>
        <v>162.42500000000001</v>
      </c>
      <c r="AY449" s="90">
        <f t="shared" si="45"/>
        <v>-0.14931234065904797</v>
      </c>
      <c r="AZ449" s="176">
        <f t="shared" si="46"/>
        <v>0.95316042333953033</v>
      </c>
    </row>
    <row r="450" spans="43:52" x14ac:dyDescent="0.35">
      <c r="AQ450" s="135">
        <v>0.44600000000000001</v>
      </c>
      <c r="AR450" s="135">
        <f t="shared" si="47"/>
        <v>162.79</v>
      </c>
      <c r="AS450" s="176">
        <f t="shared" si="43"/>
        <v>6.0776154122931289E-2</v>
      </c>
      <c r="AT450" s="135">
        <v>0.44600000000000001</v>
      </c>
      <c r="AU450" s="135">
        <f t="shared" si="48"/>
        <v>162.79</v>
      </c>
      <c r="AV450" s="176">
        <f t="shared" si="44"/>
        <v>1.0416966100666794</v>
      </c>
      <c r="AW450" s="135">
        <v>0.44600000000000001</v>
      </c>
      <c r="AX450" s="135">
        <f t="shared" si="49"/>
        <v>162.79</v>
      </c>
      <c r="AY450" s="90">
        <f t="shared" si="45"/>
        <v>-0.14896986487837596</v>
      </c>
      <c r="AZ450" s="176">
        <f t="shared" si="46"/>
        <v>0.95350289931123466</v>
      </c>
    </row>
    <row r="451" spans="43:52" x14ac:dyDescent="0.35">
      <c r="AQ451" s="135">
        <v>0.44700000000000001</v>
      </c>
      <c r="AR451" s="135">
        <f t="shared" si="47"/>
        <v>163.155</v>
      </c>
      <c r="AS451" s="176">
        <f t="shared" si="43"/>
        <v>6.0776154304066785E-2</v>
      </c>
      <c r="AT451" s="135">
        <v>0.44700000000000001</v>
      </c>
      <c r="AU451" s="135">
        <f t="shared" si="48"/>
        <v>163.155</v>
      </c>
      <c r="AV451" s="176">
        <f t="shared" si="44"/>
        <v>1.0416966100697189</v>
      </c>
      <c r="AW451" s="135">
        <v>0.44700000000000001</v>
      </c>
      <c r="AX451" s="135">
        <f t="shared" si="49"/>
        <v>163.155</v>
      </c>
      <c r="AY451" s="90">
        <f t="shared" si="45"/>
        <v>-0.14862738909093234</v>
      </c>
      <c r="AZ451" s="176">
        <f t="shared" si="46"/>
        <v>0.9538453752828534</v>
      </c>
    </row>
    <row r="452" spans="43:52" x14ac:dyDescent="0.35">
      <c r="AQ452" s="135">
        <v>0.44800000000000001</v>
      </c>
      <c r="AR452" s="135">
        <f t="shared" si="47"/>
        <v>163.52000000000001</v>
      </c>
      <c r="AS452" s="176">
        <f t="shared" ref="AS452:AS515" si="50">$BP$36*$BR$20/$BR$13*(1-EXP(-$BR$13*AQ452))</f>
        <v>6.0776154478700224E-2</v>
      </c>
      <c r="AT452" s="135">
        <v>0.44800000000000001</v>
      </c>
      <c r="AU452" s="135">
        <f t="shared" si="48"/>
        <v>163.52000000000001</v>
      </c>
      <c r="AV452" s="176">
        <f t="shared" ref="AV452:AV515" si="51">$BR$15*$BR$20/$BR$14*(1-EXP(-$BR$14*AT452))-$BR$16*(EXP(-$BR$13*AT452)-EXP(-$BR$14*AT452))</f>
        <v>1.0416966100726492</v>
      </c>
      <c r="AW452" s="135">
        <v>0.44800000000000001</v>
      </c>
      <c r="AX452" s="135">
        <f t="shared" si="49"/>
        <v>163.52000000000001</v>
      </c>
      <c r="AY452" s="90">
        <f t="shared" ref="AY452:AY515" si="52">-EXP(-(Lm)*AW452)*(-$BR$17+(EXP(Lm-$BR$14)-EXP((Lm-$BR$14)*AW452))*(($BR$20*$BR$15-$BR$14*$BR$16+$BR$16*Lm)*$BR$14-$BR$20*$BR$15*Lm)/($BR$14*($BR$14-Lm))+$BR$16*($BR$14-Lm)*(1-EXP((Lm-$BR$13)*AW452))/($BR$13-Lm)+$BR$20*(EXP(Lm*AW452)-1)*($BR$15*(1/$BR$14-1/Lm)+1/($BP$42*Lm))+($BR$20*$BR$15/$BR$14-$BR$16)*(1-EXP(Lm-$BR$14)))</f>
        <v>-0.1482849132969602</v>
      </c>
      <c r="AZ452" s="176">
        <f t="shared" ref="AZ452:AZ515" si="53">AS452+AV452+AY452</f>
        <v>0.95418785125438932</v>
      </c>
    </row>
    <row r="453" spans="43:52" x14ac:dyDescent="0.35">
      <c r="AQ453" s="135">
        <v>0.44900000000000001</v>
      </c>
      <c r="AR453" s="135">
        <f t="shared" si="47"/>
        <v>163.88499999999999</v>
      </c>
      <c r="AS453" s="176">
        <f t="shared" si="50"/>
        <v>6.0776154647064991E-2</v>
      </c>
      <c r="AT453" s="135">
        <v>0.44900000000000001</v>
      </c>
      <c r="AU453" s="135">
        <f t="shared" si="48"/>
        <v>163.88499999999999</v>
      </c>
      <c r="AV453" s="176">
        <f t="shared" si="51"/>
        <v>1.0416966100754743</v>
      </c>
      <c r="AW453" s="135">
        <v>0.44900000000000001</v>
      </c>
      <c r="AX453" s="135">
        <f t="shared" si="49"/>
        <v>163.88499999999999</v>
      </c>
      <c r="AY453" s="90">
        <f t="shared" si="52"/>
        <v>-0.14794243749669397</v>
      </c>
      <c r="AZ453" s="176">
        <f t="shared" si="53"/>
        <v>0.95453032722584541</v>
      </c>
    </row>
    <row r="454" spans="43:52" x14ac:dyDescent="0.35">
      <c r="AQ454" s="135">
        <v>0.45</v>
      </c>
      <c r="AR454" s="135">
        <f t="shared" ref="AR454:AR517" si="54">AQ454*365</f>
        <v>164.25</v>
      </c>
      <c r="AS454" s="176">
        <f t="shared" si="50"/>
        <v>6.0776154809386106E-2</v>
      </c>
      <c r="AT454" s="135">
        <v>0.45</v>
      </c>
      <c r="AU454" s="135">
        <f t="shared" ref="AU454:AU517" si="55">AT454*365</f>
        <v>164.25</v>
      </c>
      <c r="AV454" s="176">
        <f t="shared" si="51"/>
        <v>1.0416966100781981</v>
      </c>
      <c r="AW454" s="135">
        <v>0.45</v>
      </c>
      <c r="AX454" s="135">
        <f t="shared" ref="AX454:AX517" si="56">AW454*365</f>
        <v>164.25</v>
      </c>
      <c r="AY454" s="90">
        <f t="shared" si="52"/>
        <v>-0.14760000431337988</v>
      </c>
      <c r="AZ454" s="176">
        <f t="shared" si="53"/>
        <v>0.95487276057420445</v>
      </c>
    </row>
    <row r="455" spans="43:52" x14ac:dyDescent="0.35">
      <c r="AQ455" s="135">
        <v>0.45100000000000001</v>
      </c>
      <c r="AR455" s="135">
        <f t="shared" si="54"/>
        <v>164.61500000000001</v>
      </c>
      <c r="AS455" s="176">
        <f t="shared" si="50"/>
        <v>6.077615496588052E-2</v>
      </c>
      <c r="AT455" s="135">
        <v>0.45100000000000001</v>
      </c>
      <c r="AU455" s="135">
        <f t="shared" si="55"/>
        <v>164.61500000000001</v>
      </c>
      <c r="AV455" s="176">
        <f t="shared" si="51"/>
        <v>1.041696610080824</v>
      </c>
      <c r="AW455" s="135">
        <v>0.45100000000000001</v>
      </c>
      <c r="AX455" s="135">
        <f t="shared" si="56"/>
        <v>164.61500000000001</v>
      </c>
      <c r="AY455" s="90">
        <f t="shared" si="52"/>
        <v>-0.1472575285011952</v>
      </c>
      <c r="AZ455" s="176">
        <f t="shared" si="53"/>
        <v>0.95521523654550933</v>
      </c>
    </row>
    <row r="456" spans="43:52" x14ac:dyDescent="0.35">
      <c r="AQ456" s="135">
        <v>0.45200000000000001</v>
      </c>
      <c r="AR456" s="135">
        <f t="shared" si="54"/>
        <v>164.98000000000002</v>
      </c>
      <c r="AS456" s="176">
        <f t="shared" si="50"/>
        <v>6.0776155116757387E-2</v>
      </c>
      <c r="AT456" s="135">
        <v>0.45200000000000001</v>
      </c>
      <c r="AU456" s="135">
        <f t="shared" si="55"/>
        <v>164.98000000000002</v>
      </c>
      <c r="AV456" s="176">
        <f t="shared" si="51"/>
        <v>1.0416966100833558</v>
      </c>
      <c r="AW456" s="135">
        <v>0.45200000000000001</v>
      </c>
      <c r="AX456" s="135">
        <f t="shared" si="56"/>
        <v>164.98000000000002</v>
      </c>
      <c r="AY456" s="90">
        <f t="shared" si="52"/>
        <v>-0.14691505268337024</v>
      </c>
      <c r="AZ456" s="176">
        <f t="shared" si="53"/>
        <v>0.95555771251674293</v>
      </c>
    </row>
    <row r="457" spans="43:52" x14ac:dyDescent="0.35">
      <c r="AQ457" s="135">
        <v>0.45300000000000001</v>
      </c>
      <c r="AR457" s="135">
        <f t="shared" si="54"/>
        <v>165.345</v>
      </c>
      <c r="AS457" s="176">
        <f t="shared" si="50"/>
        <v>6.0776155262218357E-2</v>
      </c>
      <c r="AT457" s="135">
        <v>0.45300000000000001</v>
      </c>
      <c r="AU457" s="135">
        <f t="shared" si="55"/>
        <v>165.345</v>
      </c>
      <c r="AV457" s="176">
        <f t="shared" si="51"/>
        <v>1.0416966100857967</v>
      </c>
      <c r="AW457" s="135">
        <v>0.45300000000000001</v>
      </c>
      <c r="AX457" s="135">
        <f t="shared" si="56"/>
        <v>165.345</v>
      </c>
      <c r="AY457" s="90">
        <f t="shared" si="52"/>
        <v>-0.14657257686010752</v>
      </c>
      <c r="AZ457" s="176">
        <f t="shared" si="53"/>
        <v>0.95590018848790759</v>
      </c>
    </row>
    <row r="458" spans="43:52" x14ac:dyDescent="0.35">
      <c r="AQ458" s="135">
        <v>0.45400000000000001</v>
      </c>
      <c r="AR458" s="135">
        <f t="shared" si="54"/>
        <v>165.71</v>
      </c>
      <c r="AS458" s="176">
        <f t="shared" si="50"/>
        <v>6.0776155402457843E-2</v>
      </c>
      <c r="AT458" s="135">
        <v>0.45400000000000001</v>
      </c>
      <c r="AU458" s="135">
        <f t="shared" si="55"/>
        <v>165.71</v>
      </c>
      <c r="AV458" s="176">
        <f t="shared" si="51"/>
        <v>1.04169661008815</v>
      </c>
      <c r="AW458" s="135">
        <v>0.45400000000000001</v>
      </c>
      <c r="AX458" s="135">
        <f t="shared" si="56"/>
        <v>165.71</v>
      </c>
      <c r="AY458" s="90">
        <f t="shared" si="52"/>
        <v>-0.14623010103160231</v>
      </c>
      <c r="AZ458" s="176">
        <f t="shared" si="53"/>
        <v>0.95624266445900563</v>
      </c>
    </row>
    <row r="459" spans="43:52" x14ac:dyDescent="0.35">
      <c r="AQ459" s="135">
        <v>0.45500000000000002</v>
      </c>
      <c r="AR459" s="135">
        <f t="shared" si="54"/>
        <v>166.07500000000002</v>
      </c>
      <c r="AS459" s="176">
        <f t="shared" si="50"/>
        <v>6.077615553766326E-2</v>
      </c>
      <c r="AT459" s="135">
        <v>0.45500000000000002</v>
      </c>
      <c r="AU459" s="135">
        <f t="shared" si="55"/>
        <v>166.07500000000002</v>
      </c>
      <c r="AV459" s="176">
        <f t="shared" si="51"/>
        <v>1.0416966100904186</v>
      </c>
      <c r="AW459" s="135">
        <v>0.45500000000000002</v>
      </c>
      <c r="AX459" s="135">
        <f t="shared" si="56"/>
        <v>166.07500000000002</v>
      </c>
      <c r="AY459" s="90">
        <f t="shared" si="52"/>
        <v>-0.14588762519804271</v>
      </c>
      <c r="AZ459" s="176">
        <f t="shared" si="53"/>
        <v>0.95658514043003917</v>
      </c>
    </row>
    <row r="460" spans="43:52" x14ac:dyDescent="0.35">
      <c r="AQ460" s="135">
        <v>0.45600000000000002</v>
      </c>
      <c r="AR460" s="135">
        <f t="shared" si="54"/>
        <v>166.44</v>
      </c>
      <c r="AS460" s="176">
        <f t="shared" si="50"/>
        <v>6.0776155668015336E-2</v>
      </c>
      <c r="AT460" s="135">
        <v>0.45600000000000002</v>
      </c>
      <c r="AU460" s="135">
        <f t="shared" si="55"/>
        <v>166.44</v>
      </c>
      <c r="AV460" s="176">
        <f t="shared" si="51"/>
        <v>1.0416966100926059</v>
      </c>
      <c r="AW460" s="135">
        <v>0.45600000000000002</v>
      </c>
      <c r="AX460" s="135">
        <f t="shared" si="56"/>
        <v>166.44</v>
      </c>
      <c r="AY460" s="90">
        <f t="shared" si="52"/>
        <v>-0.14554514935961047</v>
      </c>
      <c r="AZ460" s="176">
        <f t="shared" si="53"/>
        <v>0.95692761640101076</v>
      </c>
    </row>
    <row r="461" spans="43:52" x14ac:dyDescent="0.35">
      <c r="AQ461" s="135">
        <v>0.45700000000000002</v>
      </c>
      <c r="AR461" s="135">
        <f t="shared" si="54"/>
        <v>166.80500000000001</v>
      </c>
      <c r="AS461" s="176">
        <f t="shared" si="50"/>
        <v>6.0776155793688266E-2</v>
      </c>
      <c r="AT461" s="135">
        <v>0.45700000000000002</v>
      </c>
      <c r="AU461" s="135">
        <f t="shared" si="55"/>
        <v>166.80500000000001</v>
      </c>
      <c r="AV461" s="176">
        <f t="shared" si="51"/>
        <v>1.0416966100947147</v>
      </c>
      <c r="AW461" s="135">
        <v>0.45700000000000002</v>
      </c>
      <c r="AX461" s="135">
        <f t="shared" si="56"/>
        <v>166.80500000000001</v>
      </c>
      <c r="AY461" s="90">
        <f t="shared" si="52"/>
        <v>-0.14520267351648042</v>
      </c>
      <c r="AZ461" s="176">
        <f t="shared" si="53"/>
        <v>0.95727009237192262</v>
      </c>
    </row>
    <row r="462" spans="43:52" x14ac:dyDescent="0.35">
      <c r="AQ462" s="135">
        <v>0.45800000000000002</v>
      </c>
      <c r="AR462" s="135">
        <f t="shared" si="54"/>
        <v>167.17000000000002</v>
      </c>
      <c r="AS462" s="176">
        <f t="shared" si="50"/>
        <v>6.0776155914850021E-2</v>
      </c>
      <c r="AT462" s="135">
        <v>0.45800000000000002</v>
      </c>
      <c r="AU462" s="135">
        <f t="shared" si="55"/>
        <v>167.17000000000002</v>
      </c>
      <c r="AV462" s="176">
        <f t="shared" si="51"/>
        <v>1.0416966100967477</v>
      </c>
      <c r="AW462" s="135">
        <v>0.45800000000000002</v>
      </c>
      <c r="AX462" s="135">
        <f t="shared" si="56"/>
        <v>167.17000000000002</v>
      </c>
      <c r="AY462" s="90">
        <f t="shared" si="52"/>
        <v>-0.14486024029184164</v>
      </c>
      <c r="AZ462" s="176">
        <f t="shared" si="53"/>
        <v>0.95761252571975619</v>
      </c>
    </row>
    <row r="463" spans="43:52" x14ac:dyDescent="0.35">
      <c r="AQ463" s="135">
        <v>0.45900000000000002</v>
      </c>
      <c r="AR463" s="135">
        <f t="shared" si="54"/>
        <v>167.535</v>
      </c>
      <c r="AS463" s="176">
        <f t="shared" si="50"/>
        <v>6.0776156031662538E-2</v>
      </c>
      <c r="AT463" s="135">
        <v>0.45900000000000002</v>
      </c>
      <c r="AU463" s="135">
        <f t="shared" si="55"/>
        <v>167.535</v>
      </c>
      <c r="AV463" s="176">
        <f t="shared" si="51"/>
        <v>1.041696610098708</v>
      </c>
      <c r="AW463" s="135">
        <v>0.45900000000000002</v>
      </c>
      <c r="AX463" s="135">
        <f t="shared" si="56"/>
        <v>167.535</v>
      </c>
      <c r="AY463" s="90">
        <f t="shared" si="52"/>
        <v>-0.14451776443981568</v>
      </c>
      <c r="AZ463" s="176">
        <f t="shared" si="53"/>
        <v>0.95795500169055492</v>
      </c>
    </row>
    <row r="464" spans="43:52" x14ac:dyDescent="0.35">
      <c r="AQ464" s="135">
        <v>0.46</v>
      </c>
      <c r="AR464" s="135">
        <f t="shared" si="54"/>
        <v>167.9</v>
      </c>
      <c r="AS464" s="176">
        <f t="shared" si="50"/>
        <v>6.0776156144281938E-2</v>
      </c>
      <c r="AT464" s="135">
        <v>0.46</v>
      </c>
      <c r="AU464" s="135">
        <f t="shared" si="55"/>
        <v>167.9</v>
      </c>
      <c r="AV464" s="176">
        <f t="shared" si="51"/>
        <v>1.0416966101005978</v>
      </c>
      <c r="AW464" s="135">
        <v>0.46</v>
      </c>
      <c r="AX464" s="135">
        <f t="shared" si="56"/>
        <v>167.9</v>
      </c>
      <c r="AY464" s="90">
        <f t="shared" si="52"/>
        <v>-0.14417528858358014</v>
      </c>
      <c r="AZ464" s="176">
        <f t="shared" si="53"/>
        <v>0.95829747766129958</v>
      </c>
    </row>
    <row r="465" spans="43:52" x14ac:dyDescent="0.35">
      <c r="AQ465" s="135">
        <v>0.46100000000000002</v>
      </c>
      <c r="AR465" s="135">
        <f t="shared" si="54"/>
        <v>168.26500000000001</v>
      </c>
      <c r="AS465" s="176">
        <f t="shared" si="50"/>
        <v>6.0776156252858732E-2</v>
      </c>
      <c r="AT465" s="135">
        <v>0.46100000000000002</v>
      </c>
      <c r="AU465" s="135">
        <f t="shared" si="55"/>
        <v>168.26500000000001</v>
      </c>
      <c r="AV465" s="176">
        <f t="shared" si="51"/>
        <v>1.0416966101024197</v>
      </c>
      <c r="AW465" s="135">
        <v>0.46100000000000002</v>
      </c>
      <c r="AX465" s="135">
        <f t="shared" si="56"/>
        <v>168.26500000000001</v>
      </c>
      <c r="AY465" s="90">
        <f t="shared" si="52"/>
        <v>-0.14383281272328594</v>
      </c>
      <c r="AZ465" s="176">
        <f t="shared" si="53"/>
        <v>0.9586399536319925</v>
      </c>
    </row>
    <row r="466" spans="43:52" x14ac:dyDescent="0.35">
      <c r="AQ466" s="135">
        <v>0.46200000000000002</v>
      </c>
      <c r="AR466" s="135">
        <f t="shared" si="54"/>
        <v>168.63</v>
      </c>
      <c r="AS466" s="176">
        <f t="shared" si="50"/>
        <v>6.0776156357538032E-2</v>
      </c>
      <c r="AT466" s="135">
        <v>0.46200000000000002</v>
      </c>
      <c r="AU466" s="135">
        <f t="shared" si="55"/>
        <v>168.63</v>
      </c>
      <c r="AV466" s="176">
        <f t="shared" si="51"/>
        <v>1.041696610104176</v>
      </c>
      <c r="AW466" s="135">
        <v>0.46200000000000002</v>
      </c>
      <c r="AX466" s="135">
        <f t="shared" si="56"/>
        <v>168.63</v>
      </c>
      <c r="AY466" s="90">
        <f t="shared" si="52"/>
        <v>-0.14349033685907886</v>
      </c>
      <c r="AZ466" s="176">
        <f t="shared" si="53"/>
        <v>0.95898242960263513</v>
      </c>
    </row>
    <row r="467" spans="43:52" x14ac:dyDescent="0.35">
      <c r="AQ467" s="135">
        <v>0.46300000000000002</v>
      </c>
      <c r="AR467" s="135">
        <f t="shared" si="54"/>
        <v>168.995</v>
      </c>
      <c r="AS467" s="176">
        <f t="shared" si="50"/>
        <v>6.0776156458459754E-2</v>
      </c>
      <c r="AT467" s="135">
        <v>0.46300000000000002</v>
      </c>
      <c r="AU467" s="135">
        <f t="shared" si="55"/>
        <v>168.995</v>
      </c>
      <c r="AV467" s="176">
        <f t="shared" si="51"/>
        <v>1.0416966101058696</v>
      </c>
      <c r="AW467" s="135">
        <v>0.46300000000000002</v>
      </c>
      <c r="AX467" s="135">
        <f t="shared" si="56"/>
        <v>168.995</v>
      </c>
      <c r="AY467" s="90">
        <f t="shared" si="52"/>
        <v>-0.14314786099109955</v>
      </c>
      <c r="AZ467" s="176">
        <f t="shared" si="53"/>
        <v>0.95932490557322969</v>
      </c>
    </row>
    <row r="468" spans="43:52" x14ac:dyDescent="0.35">
      <c r="AQ468" s="135">
        <v>0.46400000000000002</v>
      </c>
      <c r="AR468" s="135">
        <f t="shared" si="54"/>
        <v>169.36</v>
      </c>
      <c r="AS468" s="176">
        <f t="shared" si="50"/>
        <v>6.077615655575877E-2</v>
      </c>
      <c r="AT468" s="135">
        <v>0.46400000000000002</v>
      </c>
      <c r="AU468" s="135">
        <f t="shared" si="55"/>
        <v>169.36</v>
      </c>
      <c r="AV468" s="176">
        <f t="shared" si="51"/>
        <v>1.0416966101075023</v>
      </c>
      <c r="AW468" s="135">
        <v>0.46400000000000002</v>
      </c>
      <c r="AX468" s="135">
        <f t="shared" si="56"/>
        <v>169.36</v>
      </c>
      <c r="AY468" s="90">
        <f t="shared" si="52"/>
        <v>-0.14280538511948321</v>
      </c>
      <c r="AZ468" s="176">
        <f t="shared" si="53"/>
        <v>0.95966738154377773</v>
      </c>
    </row>
    <row r="469" spans="43:52" x14ac:dyDescent="0.35">
      <c r="AQ469" s="135">
        <v>0.46500000000000002</v>
      </c>
      <c r="AR469" s="135">
        <f t="shared" si="54"/>
        <v>169.72500000000002</v>
      </c>
      <c r="AS469" s="176">
        <f t="shared" si="50"/>
        <v>6.0776156649565136E-2</v>
      </c>
      <c r="AT469" s="135">
        <v>0.46500000000000002</v>
      </c>
      <c r="AU469" s="135">
        <f t="shared" si="55"/>
        <v>169.72500000000002</v>
      </c>
      <c r="AV469" s="176">
        <f t="shared" si="51"/>
        <v>1.0416966101090763</v>
      </c>
      <c r="AW469" s="135">
        <v>0.46500000000000002</v>
      </c>
      <c r="AX469" s="135">
        <f t="shared" si="56"/>
        <v>169.72500000000002</v>
      </c>
      <c r="AY469" s="90">
        <f t="shared" si="52"/>
        <v>-0.14246290924436064</v>
      </c>
      <c r="AZ469" s="176">
        <f t="shared" si="53"/>
        <v>0.9600098575142807</v>
      </c>
    </row>
    <row r="470" spans="43:52" x14ac:dyDescent="0.35">
      <c r="AQ470" s="135">
        <v>0.46600000000000003</v>
      </c>
      <c r="AR470" s="135">
        <f t="shared" si="54"/>
        <v>170.09</v>
      </c>
      <c r="AS470" s="176">
        <f t="shared" si="50"/>
        <v>6.0776156740004209E-2</v>
      </c>
      <c r="AT470" s="135">
        <v>0.46600000000000003</v>
      </c>
      <c r="AU470" s="135">
        <f t="shared" si="55"/>
        <v>170.09</v>
      </c>
      <c r="AV470" s="176">
        <f t="shared" si="51"/>
        <v>1.041696610110594</v>
      </c>
      <c r="AW470" s="135">
        <v>0.46600000000000003</v>
      </c>
      <c r="AX470" s="135">
        <f t="shared" si="56"/>
        <v>170.09</v>
      </c>
      <c r="AY470" s="90">
        <f t="shared" si="52"/>
        <v>-0.14212047598887809</v>
      </c>
      <c r="AZ470" s="176">
        <f t="shared" si="53"/>
        <v>0.96035229086172014</v>
      </c>
    </row>
    <row r="471" spans="43:52" x14ac:dyDescent="0.35">
      <c r="AQ471" s="135">
        <v>0.46700000000000003</v>
      </c>
      <c r="AR471" s="135">
        <f t="shared" si="54"/>
        <v>170.45500000000001</v>
      </c>
      <c r="AS471" s="176">
        <f t="shared" si="50"/>
        <v>6.0776156827196864E-2</v>
      </c>
      <c r="AT471" s="135">
        <v>0.46700000000000003</v>
      </c>
      <c r="AU471" s="135">
        <f t="shared" si="55"/>
        <v>170.45500000000001</v>
      </c>
      <c r="AV471" s="176">
        <f t="shared" si="51"/>
        <v>1.0416966101120571</v>
      </c>
      <c r="AW471" s="135">
        <v>0.46700000000000003</v>
      </c>
      <c r="AX471" s="135">
        <f t="shared" si="56"/>
        <v>170.45500000000001</v>
      </c>
      <c r="AY471" s="90">
        <f t="shared" si="52"/>
        <v>-0.14177800010711605</v>
      </c>
      <c r="AZ471" s="176">
        <f t="shared" si="53"/>
        <v>0.96069476683213795</v>
      </c>
    </row>
    <row r="472" spans="43:52" x14ac:dyDescent="0.35">
      <c r="AQ472" s="135">
        <v>0.46800000000000003</v>
      </c>
      <c r="AR472" s="135">
        <f t="shared" si="54"/>
        <v>170.82000000000002</v>
      </c>
      <c r="AS472" s="176">
        <f t="shared" si="50"/>
        <v>6.0776156911259642E-2</v>
      </c>
      <c r="AT472" s="135">
        <v>0.46800000000000003</v>
      </c>
      <c r="AU472" s="135">
        <f t="shared" si="55"/>
        <v>170.82000000000002</v>
      </c>
      <c r="AV472" s="176">
        <f t="shared" si="51"/>
        <v>1.0416966101134675</v>
      </c>
      <c r="AW472" s="135">
        <v>0.46800000000000003</v>
      </c>
      <c r="AX472" s="135">
        <f t="shared" si="56"/>
        <v>170.82000000000002</v>
      </c>
      <c r="AY472" s="90">
        <f t="shared" si="52"/>
        <v>-0.14143552422221198</v>
      </c>
      <c r="AZ472" s="176">
        <f t="shared" si="53"/>
        <v>0.96103724280251523</v>
      </c>
    </row>
    <row r="473" spans="43:52" x14ac:dyDescent="0.35">
      <c r="AQ473" s="135">
        <v>0.46899999999999997</v>
      </c>
      <c r="AR473" s="135">
        <f t="shared" si="54"/>
        <v>171.185</v>
      </c>
      <c r="AS473" s="176">
        <f t="shared" si="50"/>
        <v>6.0776156992304889E-2</v>
      </c>
      <c r="AT473" s="135">
        <v>0.46899999999999997</v>
      </c>
      <c r="AU473" s="135">
        <f t="shared" si="55"/>
        <v>171.185</v>
      </c>
      <c r="AV473" s="176">
        <f t="shared" si="51"/>
        <v>1.0416966101148275</v>
      </c>
      <c r="AW473" s="135">
        <v>0.46899999999999997</v>
      </c>
      <c r="AX473" s="135">
        <f t="shared" si="56"/>
        <v>171.185</v>
      </c>
      <c r="AY473" s="90">
        <f t="shared" si="52"/>
        <v>-0.14109304833427877</v>
      </c>
      <c r="AZ473" s="176">
        <f t="shared" si="53"/>
        <v>0.96137971877285366</v>
      </c>
    </row>
    <row r="474" spans="43:52" x14ac:dyDescent="0.35">
      <c r="AQ474" s="135">
        <v>0.47</v>
      </c>
      <c r="AR474" s="135">
        <f t="shared" si="54"/>
        <v>171.54999999999998</v>
      </c>
      <c r="AS474" s="176">
        <f t="shared" si="50"/>
        <v>6.0776157070440921E-2</v>
      </c>
      <c r="AT474" s="135">
        <v>0.47</v>
      </c>
      <c r="AU474" s="135">
        <f t="shared" si="55"/>
        <v>171.54999999999998</v>
      </c>
      <c r="AV474" s="176">
        <f t="shared" si="51"/>
        <v>1.0416966101161387</v>
      </c>
      <c r="AW474" s="135">
        <v>0.47</v>
      </c>
      <c r="AX474" s="135">
        <f t="shared" si="56"/>
        <v>171.54999999999998</v>
      </c>
      <c r="AY474" s="90">
        <f t="shared" si="52"/>
        <v>-0.14075057244342537</v>
      </c>
      <c r="AZ474" s="176">
        <f t="shared" si="53"/>
        <v>0.96172219474315412</v>
      </c>
    </row>
    <row r="475" spans="43:52" x14ac:dyDescent="0.35">
      <c r="AQ475" s="135">
        <v>0.47099999999999997</v>
      </c>
      <c r="AR475" s="135">
        <f t="shared" si="54"/>
        <v>171.91499999999999</v>
      </c>
      <c r="AS475" s="176">
        <f t="shared" si="50"/>
        <v>6.0776157145772176E-2</v>
      </c>
      <c r="AT475" s="135">
        <v>0.47099999999999997</v>
      </c>
      <c r="AU475" s="135">
        <f t="shared" si="55"/>
        <v>171.91499999999999</v>
      </c>
      <c r="AV475" s="176">
        <f t="shared" si="51"/>
        <v>1.0416966101174028</v>
      </c>
      <c r="AW475" s="135">
        <v>0.47099999999999997</v>
      </c>
      <c r="AX475" s="135">
        <f t="shared" si="56"/>
        <v>171.91499999999999</v>
      </c>
      <c r="AY475" s="90">
        <f t="shared" si="52"/>
        <v>-0.14040809654975631</v>
      </c>
      <c r="AZ475" s="176">
        <f t="shared" si="53"/>
        <v>0.96206467071341861</v>
      </c>
    </row>
    <row r="476" spans="43:52" x14ac:dyDescent="0.35">
      <c r="AQ476" s="135">
        <v>0.47199999999999998</v>
      </c>
      <c r="AR476" s="135">
        <f t="shared" si="54"/>
        <v>172.28</v>
      </c>
      <c r="AS476" s="176">
        <f t="shared" si="50"/>
        <v>6.0776157218399324E-2</v>
      </c>
      <c r="AT476" s="135">
        <v>0.47199999999999998</v>
      </c>
      <c r="AU476" s="135">
        <f t="shared" si="55"/>
        <v>172.28</v>
      </c>
      <c r="AV476" s="176">
        <f t="shared" si="51"/>
        <v>1.0416966101186214</v>
      </c>
      <c r="AW476" s="135">
        <v>0.47199999999999998</v>
      </c>
      <c r="AX476" s="135">
        <f t="shared" si="56"/>
        <v>172.28</v>
      </c>
      <c r="AY476" s="90">
        <f t="shared" si="52"/>
        <v>-0.14006562065337286</v>
      </c>
      <c r="AZ476" s="176">
        <f t="shared" si="53"/>
        <v>0.96240714668364791</v>
      </c>
    </row>
    <row r="477" spans="43:52" x14ac:dyDescent="0.35">
      <c r="AQ477" s="135">
        <v>0.47299999999999998</v>
      </c>
      <c r="AR477" s="135">
        <f t="shared" si="54"/>
        <v>172.64499999999998</v>
      </c>
      <c r="AS477" s="176">
        <f t="shared" si="50"/>
        <v>6.0776157288419438E-2</v>
      </c>
      <c r="AT477" s="135">
        <v>0.47299999999999998</v>
      </c>
      <c r="AU477" s="135">
        <f t="shared" si="55"/>
        <v>172.64499999999998</v>
      </c>
      <c r="AV477" s="176">
        <f t="shared" si="51"/>
        <v>1.0416966101197964</v>
      </c>
      <c r="AW477" s="135">
        <v>0.47299999999999998</v>
      </c>
      <c r="AX477" s="135">
        <f t="shared" si="56"/>
        <v>172.64499999999998</v>
      </c>
      <c r="AY477" s="90">
        <f t="shared" si="52"/>
        <v>-0.13972314475437253</v>
      </c>
      <c r="AZ477" s="176">
        <f t="shared" si="53"/>
        <v>0.96274962265384323</v>
      </c>
    </row>
    <row r="478" spans="43:52" x14ac:dyDescent="0.35">
      <c r="AQ478" s="135">
        <v>0.47399999999999998</v>
      </c>
      <c r="AR478" s="135">
        <f t="shared" si="54"/>
        <v>173.01</v>
      </c>
      <c r="AS478" s="176">
        <f t="shared" si="50"/>
        <v>6.0776157355926105E-2</v>
      </c>
      <c r="AT478" s="135">
        <v>0.47399999999999998</v>
      </c>
      <c r="AU478" s="135">
        <f t="shared" si="55"/>
        <v>173.01</v>
      </c>
      <c r="AV478" s="176">
        <f t="shared" si="51"/>
        <v>1.0416966101209291</v>
      </c>
      <c r="AW478" s="135">
        <v>0.47399999999999998</v>
      </c>
      <c r="AX478" s="135">
        <f t="shared" si="56"/>
        <v>173.01</v>
      </c>
      <c r="AY478" s="90">
        <f t="shared" si="52"/>
        <v>-0.13938071147586961</v>
      </c>
      <c r="AZ478" s="176">
        <f t="shared" si="53"/>
        <v>0.96309205600098546</v>
      </c>
    </row>
    <row r="479" spans="43:52" x14ac:dyDescent="0.35">
      <c r="AQ479" s="135">
        <v>0.47499999999999998</v>
      </c>
      <c r="AR479" s="135">
        <f t="shared" si="54"/>
        <v>173.375</v>
      </c>
      <c r="AS479" s="176">
        <f t="shared" si="50"/>
        <v>6.0776157421009537E-2</v>
      </c>
      <c r="AT479" s="135">
        <v>0.47499999999999998</v>
      </c>
      <c r="AU479" s="135">
        <f t="shared" si="55"/>
        <v>173.375</v>
      </c>
      <c r="AV479" s="176">
        <f t="shared" si="51"/>
        <v>1.0416966101220211</v>
      </c>
      <c r="AW479" s="135">
        <v>0.47499999999999998</v>
      </c>
      <c r="AX479" s="135">
        <f t="shared" si="56"/>
        <v>173.375</v>
      </c>
      <c r="AY479" s="90">
        <f t="shared" si="52"/>
        <v>-0.13903823557191411</v>
      </c>
      <c r="AZ479" s="176">
        <f t="shared" si="53"/>
        <v>0.9634345319711165</v>
      </c>
    </row>
    <row r="480" spans="43:52" x14ac:dyDescent="0.35">
      <c r="AQ480" s="135">
        <v>0.47599999999999998</v>
      </c>
      <c r="AR480" s="135">
        <f t="shared" si="54"/>
        <v>173.73999999999998</v>
      </c>
      <c r="AS480" s="176">
        <f t="shared" si="50"/>
        <v>6.0776157483756726E-2</v>
      </c>
      <c r="AT480" s="135">
        <v>0.47599999999999998</v>
      </c>
      <c r="AU480" s="135">
        <f t="shared" si="55"/>
        <v>173.73999999999998</v>
      </c>
      <c r="AV480" s="176">
        <f t="shared" si="51"/>
        <v>1.041696610123074</v>
      </c>
      <c r="AW480" s="135">
        <v>0.47599999999999998</v>
      </c>
      <c r="AX480" s="135">
        <f t="shared" si="56"/>
        <v>173.73999999999998</v>
      </c>
      <c r="AY480" s="90">
        <f t="shared" si="52"/>
        <v>-0.13869575966561351</v>
      </c>
      <c r="AZ480" s="176">
        <f t="shared" si="53"/>
        <v>0.96377700794121712</v>
      </c>
    </row>
    <row r="481" spans="43:52" x14ac:dyDescent="0.35">
      <c r="AQ481" s="135">
        <v>0.47699999999999998</v>
      </c>
      <c r="AR481" s="135">
        <f t="shared" si="54"/>
        <v>174.10499999999999</v>
      </c>
      <c r="AS481" s="176">
        <f t="shared" si="50"/>
        <v>6.077615754425153E-2</v>
      </c>
      <c r="AT481" s="135">
        <v>0.47699999999999998</v>
      </c>
      <c r="AU481" s="135">
        <f t="shared" si="55"/>
        <v>174.10499999999999</v>
      </c>
      <c r="AV481" s="176">
        <f t="shared" si="51"/>
        <v>1.0416966101240892</v>
      </c>
      <c r="AW481" s="135">
        <v>0.47699999999999998</v>
      </c>
      <c r="AX481" s="135">
        <f t="shared" si="56"/>
        <v>174.10499999999999</v>
      </c>
      <c r="AY481" s="90">
        <f t="shared" si="52"/>
        <v>-0.13835328375705214</v>
      </c>
      <c r="AZ481" s="176">
        <f t="shared" si="53"/>
        <v>0.96411948391128865</v>
      </c>
    </row>
    <row r="482" spans="43:52" x14ac:dyDescent="0.35">
      <c r="AQ482" s="135">
        <v>0.47799999999999998</v>
      </c>
      <c r="AR482" s="135">
        <f t="shared" si="54"/>
        <v>174.47</v>
      </c>
      <c r="AS482" s="176">
        <f t="shared" si="50"/>
        <v>6.0776157602574807E-2</v>
      </c>
      <c r="AT482" s="135">
        <v>0.47799999999999998</v>
      </c>
      <c r="AU482" s="135">
        <f t="shared" si="55"/>
        <v>174.47</v>
      </c>
      <c r="AV482" s="176">
        <f t="shared" si="51"/>
        <v>1.0416966101250678</v>
      </c>
      <c r="AW482" s="135">
        <v>0.47799999999999998</v>
      </c>
      <c r="AX482" s="135">
        <f t="shared" si="56"/>
        <v>174.47</v>
      </c>
      <c r="AY482" s="90">
        <f t="shared" si="52"/>
        <v>-0.13801080784631128</v>
      </c>
      <c r="AZ482" s="176">
        <f t="shared" si="53"/>
        <v>0.96446195988133121</v>
      </c>
    </row>
    <row r="483" spans="43:52" x14ac:dyDescent="0.35">
      <c r="AQ483" s="135">
        <v>0.47899999999999998</v>
      </c>
      <c r="AR483" s="135">
        <f t="shared" si="54"/>
        <v>174.83499999999998</v>
      </c>
      <c r="AS483" s="176">
        <f t="shared" si="50"/>
        <v>6.0776157658804501E-2</v>
      </c>
      <c r="AT483" s="135">
        <v>0.47899999999999998</v>
      </c>
      <c r="AU483" s="135">
        <f t="shared" si="55"/>
        <v>174.83499999999998</v>
      </c>
      <c r="AV483" s="176">
        <f t="shared" si="51"/>
        <v>1.0416966101260114</v>
      </c>
      <c r="AW483" s="135">
        <v>0.47899999999999998</v>
      </c>
      <c r="AX483" s="135">
        <f t="shared" si="56"/>
        <v>174.83499999999998</v>
      </c>
      <c r="AY483" s="90">
        <f t="shared" si="52"/>
        <v>-0.13766833193346903</v>
      </c>
      <c r="AZ483" s="176">
        <f t="shared" si="53"/>
        <v>0.96480443585134679</v>
      </c>
    </row>
    <row r="484" spans="43:52" x14ac:dyDescent="0.35">
      <c r="AQ484" s="135">
        <v>0.48</v>
      </c>
      <c r="AR484" s="135">
        <f t="shared" si="54"/>
        <v>175.2</v>
      </c>
      <c r="AS484" s="176">
        <f t="shared" si="50"/>
        <v>6.0776157713015762E-2</v>
      </c>
      <c r="AT484" s="135">
        <v>0.48</v>
      </c>
      <c r="AU484" s="135">
        <f t="shared" si="55"/>
        <v>175.2</v>
      </c>
      <c r="AV484" s="176">
        <f t="shared" si="51"/>
        <v>1.0416966101269209</v>
      </c>
      <c r="AW484" s="135">
        <v>0.48</v>
      </c>
      <c r="AX484" s="135">
        <f t="shared" si="56"/>
        <v>175.2</v>
      </c>
      <c r="AY484" s="90">
        <f t="shared" si="52"/>
        <v>-0.13732585601860117</v>
      </c>
      <c r="AZ484" s="176">
        <f t="shared" si="53"/>
        <v>0.9651469118213355</v>
      </c>
    </row>
    <row r="485" spans="43:52" x14ac:dyDescent="0.35">
      <c r="AQ485" s="135">
        <v>0.48099999999999998</v>
      </c>
      <c r="AR485" s="135">
        <f t="shared" si="54"/>
        <v>175.565</v>
      </c>
      <c r="AS485" s="176">
        <f t="shared" si="50"/>
        <v>6.0776157765281058E-2</v>
      </c>
      <c r="AT485" s="135">
        <v>0.48099999999999998</v>
      </c>
      <c r="AU485" s="135">
        <f t="shared" si="55"/>
        <v>175.565</v>
      </c>
      <c r="AV485" s="176">
        <f t="shared" si="51"/>
        <v>1.041696610127798</v>
      </c>
      <c r="AW485" s="135">
        <v>0.48099999999999998</v>
      </c>
      <c r="AX485" s="135">
        <f t="shared" si="56"/>
        <v>175.565</v>
      </c>
      <c r="AY485" s="90">
        <f t="shared" si="52"/>
        <v>-0.13698342272480049</v>
      </c>
      <c r="AZ485" s="176">
        <f t="shared" si="53"/>
        <v>0.96548934516827856</v>
      </c>
    </row>
    <row r="486" spans="43:52" x14ac:dyDescent="0.35">
      <c r="AQ486" s="135">
        <v>0.48199999999999998</v>
      </c>
      <c r="AR486" s="135">
        <f t="shared" si="54"/>
        <v>175.93</v>
      </c>
      <c r="AS486" s="176">
        <f t="shared" si="50"/>
        <v>6.0776157815670223E-2</v>
      </c>
      <c r="AT486" s="135">
        <v>0.48199999999999998</v>
      </c>
      <c r="AU486" s="135">
        <f t="shared" si="55"/>
        <v>175.93</v>
      </c>
      <c r="AV486" s="176">
        <f t="shared" si="51"/>
        <v>1.0416966101286436</v>
      </c>
      <c r="AW486" s="135">
        <v>0.48199999999999998</v>
      </c>
      <c r="AX486" s="135">
        <f t="shared" si="56"/>
        <v>175.93</v>
      </c>
      <c r="AY486" s="90">
        <f t="shared" si="52"/>
        <v>-0.13664094680609667</v>
      </c>
      <c r="AZ486" s="176">
        <f t="shared" si="53"/>
        <v>0.96583182113821708</v>
      </c>
    </row>
    <row r="487" spans="43:52" x14ac:dyDescent="0.35">
      <c r="AQ487" s="135">
        <v>0.48299999999999998</v>
      </c>
      <c r="AR487" s="135">
        <f t="shared" si="54"/>
        <v>176.29499999999999</v>
      </c>
      <c r="AS487" s="176">
        <f t="shared" si="50"/>
        <v>6.0776157864250613E-2</v>
      </c>
      <c r="AT487" s="135">
        <v>0.48299999999999998</v>
      </c>
      <c r="AU487" s="135">
        <f t="shared" si="55"/>
        <v>176.29499999999999</v>
      </c>
      <c r="AV487" s="176">
        <f t="shared" si="51"/>
        <v>1.0416966101294587</v>
      </c>
      <c r="AW487" s="135">
        <v>0.48299999999999998</v>
      </c>
      <c r="AX487" s="135">
        <f t="shared" si="56"/>
        <v>176.29499999999999</v>
      </c>
      <c r="AY487" s="90">
        <f t="shared" si="52"/>
        <v>-0.13629847088557756</v>
      </c>
      <c r="AZ487" s="176">
        <f t="shared" si="53"/>
        <v>0.96617429710813163</v>
      </c>
    </row>
    <row r="488" spans="43:52" x14ac:dyDescent="0.35">
      <c r="AQ488" s="135">
        <v>0.48399999999999999</v>
      </c>
      <c r="AR488" s="135">
        <f t="shared" si="54"/>
        <v>176.66</v>
      </c>
      <c r="AS488" s="176">
        <f t="shared" si="50"/>
        <v>6.0776157911087154E-2</v>
      </c>
      <c r="AT488" s="135">
        <v>0.48399999999999999</v>
      </c>
      <c r="AU488" s="135">
        <f t="shared" si="55"/>
        <v>176.66</v>
      </c>
      <c r="AV488" s="176">
        <f t="shared" si="51"/>
        <v>1.0416966101302447</v>
      </c>
      <c r="AW488" s="135">
        <v>0.48399999999999999</v>
      </c>
      <c r="AX488" s="135">
        <f t="shared" si="56"/>
        <v>176.66</v>
      </c>
      <c r="AY488" s="90">
        <f t="shared" si="52"/>
        <v>-0.1359559949633084</v>
      </c>
      <c r="AZ488" s="176">
        <f t="shared" si="53"/>
        <v>0.96651677307802353</v>
      </c>
    </row>
    <row r="489" spans="43:52" x14ac:dyDescent="0.35">
      <c r="AQ489" s="135">
        <v>0.48499999999999999</v>
      </c>
      <c r="AR489" s="135">
        <f t="shared" si="54"/>
        <v>177.02500000000001</v>
      </c>
      <c r="AS489" s="176">
        <f t="shared" si="50"/>
        <v>6.0776157956242444E-2</v>
      </c>
      <c r="AT489" s="135">
        <v>0.48499999999999999</v>
      </c>
      <c r="AU489" s="135">
        <f t="shared" si="55"/>
        <v>177.02500000000001</v>
      </c>
      <c r="AV489" s="176">
        <f t="shared" si="51"/>
        <v>1.0416966101310023</v>
      </c>
      <c r="AW489" s="135">
        <v>0.48499999999999999</v>
      </c>
      <c r="AX489" s="135">
        <f t="shared" si="56"/>
        <v>177.02500000000001</v>
      </c>
      <c r="AY489" s="90">
        <f t="shared" si="52"/>
        <v>-0.1356135190393519</v>
      </c>
      <c r="AZ489" s="176">
        <f t="shared" si="53"/>
        <v>0.96685924904789289</v>
      </c>
    </row>
    <row r="490" spans="43:52" x14ac:dyDescent="0.35">
      <c r="AQ490" s="135">
        <v>0.48599999999999999</v>
      </c>
      <c r="AR490" s="135">
        <f t="shared" si="54"/>
        <v>177.39</v>
      </c>
      <c r="AS490" s="176">
        <f t="shared" si="50"/>
        <v>6.0776157999776828E-2</v>
      </c>
      <c r="AT490" s="135">
        <v>0.48599999999999999</v>
      </c>
      <c r="AU490" s="135">
        <f t="shared" si="55"/>
        <v>177.39</v>
      </c>
      <c r="AV490" s="176">
        <f t="shared" si="51"/>
        <v>1.0416966101317329</v>
      </c>
      <c r="AW490" s="135">
        <v>0.48599999999999999</v>
      </c>
      <c r="AX490" s="135">
        <f t="shared" si="56"/>
        <v>177.39</v>
      </c>
      <c r="AY490" s="90">
        <f t="shared" si="52"/>
        <v>-0.13527104311376906</v>
      </c>
      <c r="AZ490" s="176">
        <f t="shared" si="53"/>
        <v>0.9672017250177406</v>
      </c>
    </row>
    <row r="491" spans="43:52" x14ac:dyDescent="0.35">
      <c r="AQ491" s="135">
        <v>0.48699999999999999</v>
      </c>
      <c r="AR491" s="135">
        <f t="shared" si="54"/>
        <v>177.755</v>
      </c>
      <c r="AS491" s="176">
        <f t="shared" si="50"/>
        <v>6.0776158041748497E-2</v>
      </c>
      <c r="AT491" s="135">
        <v>0.48699999999999999</v>
      </c>
      <c r="AU491" s="135">
        <f t="shared" si="55"/>
        <v>177.755</v>
      </c>
      <c r="AV491" s="176">
        <f t="shared" si="51"/>
        <v>1.0416966101324372</v>
      </c>
      <c r="AW491" s="135">
        <v>0.48699999999999999</v>
      </c>
      <c r="AX491" s="135">
        <f t="shared" si="56"/>
        <v>177.755</v>
      </c>
      <c r="AY491" s="90">
        <f t="shared" si="52"/>
        <v>-0.13492856718661791</v>
      </c>
      <c r="AZ491" s="176">
        <f t="shared" si="53"/>
        <v>0.96754420098756777</v>
      </c>
    </row>
    <row r="492" spans="43:52" x14ac:dyDescent="0.35">
      <c r="AQ492" s="135">
        <v>0.48799999999999999</v>
      </c>
      <c r="AR492" s="135">
        <f t="shared" si="54"/>
        <v>178.12</v>
      </c>
      <c r="AS492" s="176">
        <f t="shared" si="50"/>
        <v>6.0776158082213552E-2</v>
      </c>
      <c r="AT492" s="135">
        <v>0.48799999999999999</v>
      </c>
      <c r="AU492" s="135">
        <f t="shared" si="55"/>
        <v>178.12</v>
      </c>
      <c r="AV492" s="176">
        <f t="shared" si="51"/>
        <v>1.0416966101331162</v>
      </c>
      <c r="AW492" s="135">
        <v>0.48799999999999999</v>
      </c>
      <c r="AX492" s="135">
        <f t="shared" si="56"/>
        <v>178.12</v>
      </c>
      <c r="AY492" s="90">
        <f t="shared" si="52"/>
        <v>-0.13458609125795498</v>
      </c>
      <c r="AZ492" s="176">
        <f t="shared" si="53"/>
        <v>0.96788667695737474</v>
      </c>
    </row>
    <row r="493" spans="43:52" x14ac:dyDescent="0.35">
      <c r="AQ493" s="135">
        <v>0.48899999999999999</v>
      </c>
      <c r="AR493" s="135">
        <f t="shared" si="54"/>
        <v>178.48499999999999</v>
      </c>
      <c r="AS493" s="176">
        <f t="shared" si="50"/>
        <v>6.0776158121226061E-2</v>
      </c>
      <c r="AT493" s="135">
        <v>0.48899999999999999</v>
      </c>
      <c r="AU493" s="135">
        <f t="shared" si="55"/>
        <v>178.48499999999999</v>
      </c>
      <c r="AV493" s="176">
        <f t="shared" si="51"/>
        <v>1.0416966101337708</v>
      </c>
      <c r="AW493" s="135">
        <v>0.48899999999999999</v>
      </c>
      <c r="AX493" s="135">
        <f t="shared" si="56"/>
        <v>178.48499999999999</v>
      </c>
      <c r="AY493" s="90">
        <f t="shared" si="52"/>
        <v>-0.13424365795085494</v>
      </c>
      <c r="AZ493" s="176">
        <f t="shared" si="53"/>
        <v>0.96822911030414194</v>
      </c>
    </row>
    <row r="494" spans="43:52" x14ac:dyDescent="0.35">
      <c r="AQ494" s="135">
        <v>0.49</v>
      </c>
      <c r="AR494" s="135">
        <f t="shared" si="54"/>
        <v>178.85</v>
      </c>
      <c r="AS494" s="176">
        <f t="shared" si="50"/>
        <v>6.0776158158838169E-2</v>
      </c>
      <c r="AT494" s="135">
        <v>0.49</v>
      </c>
      <c r="AU494" s="135">
        <f t="shared" si="55"/>
        <v>178.85</v>
      </c>
      <c r="AV494" s="176">
        <f t="shared" si="51"/>
        <v>1.0416966101344018</v>
      </c>
      <c r="AW494" s="135">
        <v>0.49</v>
      </c>
      <c r="AX494" s="135">
        <f t="shared" si="56"/>
        <v>178.85</v>
      </c>
      <c r="AY494" s="90">
        <f t="shared" si="52"/>
        <v>-0.1339011820193293</v>
      </c>
      <c r="AZ494" s="176">
        <f t="shared" si="53"/>
        <v>0.96857158627391071</v>
      </c>
    </row>
    <row r="495" spans="43:52" x14ac:dyDescent="0.35">
      <c r="AQ495" s="135">
        <v>0.49099999999999999</v>
      </c>
      <c r="AR495" s="135">
        <f t="shared" si="54"/>
        <v>179.215</v>
      </c>
      <c r="AS495" s="176">
        <f t="shared" si="50"/>
        <v>6.0776158195100148E-2</v>
      </c>
      <c r="AT495" s="135">
        <v>0.49099999999999999</v>
      </c>
      <c r="AU495" s="135">
        <f t="shared" si="55"/>
        <v>179.215</v>
      </c>
      <c r="AV495" s="176">
        <f t="shared" si="51"/>
        <v>1.0416966101350105</v>
      </c>
      <c r="AW495" s="135">
        <v>0.49099999999999999</v>
      </c>
      <c r="AX495" s="135">
        <f t="shared" si="56"/>
        <v>179.215</v>
      </c>
      <c r="AY495" s="90">
        <f t="shared" si="52"/>
        <v>-0.13355870608644918</v>
      </c>
      <c r="AZ495" s="176">
        <f t="shared" si="53"/>
        <v>0.96891406224366139</v>
      </c>
    </row>
    <row r="496" spans="43:52" x14ac:dyDescent="0.35">
      <c r="AQ496" s="135">
        <v>0.49199999999999999</v>
      </c>
      <c r="AR496" s="135">
        <f t="shared" si="54"/>
        <v>179.57999999999998</v>
      </c>
      <c r="AS496" s="176">
        <f t="shared" si="50"/>
        <v>6.0776158230060467E-2</v>
      </c>
      <c r="AT496" s="135">
        <v>0.49199999999999999</v>
      </c>
      <c r="AU496" s="135">
        <f t="shared" si="55"/>
        <v>179.57999999999998</v>
      </c>
      <c r="AV496" s="176">
        <f t="shared" si="51"/>
        <v>1.0416966101355971</v>
      </c>
      <c r="AW496" s="135">
        <v>0.49199999999999999</v>
      </c>
      <c r="AX496" s="135">
        <f t="shared" si="56"/>
        <v>179.57999999999998</v>
      </c>
      <c r="AY496" s="90">
        <f t="shared" si="52"/>
        <v>-0.13321623015226289</v>
      </c>
      <c r="AZ496" s="176">
        <f t="shared" si="53"/>
        <v>0.96925653821339475</v>
      </c>
    </row>
    <row r="497" spans="43:52" x14ac:dyDescent="0.35">
      <c r="AQ497" s="135">
        <v>0.49299999999999999</v>
      </c>
      <c r="AR497" s="135">
        <f t="shared" si="54"/>
        <v>179.94499999999999</v>
      </c>
      <c r="AS497" s="176">
        <f t="shared" si="50"/>
        <v>6.0776158263765846E-2</v>
      </c>
      <c r="AT497" s="135">
        <v>0.49299999999999999</v>
      </c>
      <c r="AU497" s="135">
        <f t="shared" si="55"/>
        <v>179.94499999999999</v>
      </c>
      <c r="AV497" s="176">
        <f t="shared" si="51"/>
        <v>1.0416966101361627</v>
      </c>
      <c r="AW497" s="135">
        <v>0.49299999999999999</v>
      </c>
      <c r="AX497" s="135">
        <f t="shared" si="56"/>
        <v>179.94499999999999</v>
      </c>
      <c r="AY497" s="90">
        <f t="shared" si="52"/>
        <v>-0.13287375421681769</v>
      </c>
      <c r="AZ497" s="176">
        <f t="shared" si="53"/>
        <v>0.96959901418311079</v>
      </c>
    </row>
    <row r="498" spans="43:52" x14ac:dyDescent="0.35">
      <c r="AQ498" s="135">
        <v>0.49399999999999999</v>
      </c>
      <c r="AR498" s="135">
        <f t="shared" si="54"/>
        <v>180.31</v>
      </c>
      <c r="AS498" s="176">
        <f t="shared" si="50"/>
        <v>6.0776158296261325E-2</v>
      </c>
      <c r="AT498" s="135">
        <v>0.49399999999999999</v>
      </c>
      <c r="AU498" s="135">
        <f t="shared" si="55"/>
        <v>180.31</v>
      </c>
      <c r="AV498" s="176">
        <f t="shared" si="51"/>
        <v>1.041696610136708</v>
      </c>
      <c r="AW498" s="135">
        <v>0.49399999999999999</v>
      </c>
      <c r="AX498" s="135">
        <f t="shared" si="56"/>
        <v>180.31</v>
      </c>
      <c r="AY498" s="90">
        <f t="shared" si="52"/>
        <v>-0.13253127828015859</v>
      </c>
      <c r="AZ498" s="176">
        <f t="shared" si="53"/>
        <v>0.96994149015281073</v>
      </c>
    </row>
    <row r="499" spans="43:52" x14ac:dyDescent="0.35">
      <c r="AQ499" s="135">
        <v>0.495</v>
      </c>
      <c r="AR499" s="135">
        <f t="shared" si="54"/>
        <v>180.67500000000001</v>
      </c>
      <c r="AS499" s="176">
        <f t="shared" si="50"/>
        <v>6.0776158327590347E-2</v>
      </c>
      <c r="AT499" s="135">
        <v>0.495</v>
      </c>
      <c r="AU499" s="135">
        <f t="shared" si="55"/>
        <v>180.67500000000001</v>
      </c>
      <c r="AV499" s="176">
        <f t="shared" si="51"/>
        <v>1.0416966101372336</v>
      </c>
      <c r="AW499" s="135">
        <v>0.495</v>
      </c>
      <c r="AX499" s="135">
        <f t="shared" si="56"/>
        <v>180.67500000000001</v>
      </c>
      <c r="AY499" s="90">
        <f t="shared" si="52"/>
        <v>-0.13218880234232935</v>
      </c>
      <c r="AZ499" s="176">
        <f t="shared" si="53"/>
        <v>0.97028396612249457</v>
      </c>
    </row>
    <row r="500" spans="43:52" x14ac:dyDescent="0.35">
      <c r="AQ500" s="135">
        <v>0.496</v>
      </c>
      <c r="AR500" s="135">
        <f t="shared" si="54"/>
        <v>181.04</v>
      </c>
      <c r="AS500" s="176">
        <f t="shared" si="50"/>
        <v>6.0776158357794777E-2</v>
      </c>
      <c r="AT500" s="135">
        <v>0.496</v>
      </c>
      <c r="AU500" s="135">
        <f t="shared" si="55"/>
        <v>181.04</v>
      </c>
      <c r="AV500" s="176">
        <f t="shared" si="51"/>
        <v>1.0416966101377405</v>
      </c>
      <c r="AW500" s="135">
        <v>0.496</v>
      </c>
      <c r="AX500" s="135">
        <f t="shared" si="56"/>
        <v>181.04</v>
      </c>
      <c r="AY500" s="90">
        <f t="shared" si="52"/>
        <v>-0.13184632640337174</v>
      </c>
      <c r="AZ500" s="176">
        <f t="shared" si="53"/>
        <v>0.97062644209216353</v>
      </c>
    </row>
    <row r="501" spans="43:52" x14ac:dyDescent="0.35">
      <c r="AQ501" s="135">
        <v>0.497</v>
      </c>
      <c r="AR501" s="135">
        <f t="shared" si="54"/>
        <v>181.405</v>
      </c>
      <c r="AS501" s="176">
        <f t="shared" si="50"/>
        <v>6.0776158386914976E-2</v>
      </c>
      <c r="AT501" s="135">
        <v>0.497</v>
      </c>
      <c r="AU501" s="135">
        <f t="shared" si="55"/>
        <v>181.405</v>
      </c>
      <c r="AV501" s="176">
        <f t="shared" si="51"/>
        <v>1.041696610138229</v>
      </c>
      <c r="AW501" s="135">
        <v>0.497</v>
      </c>
      <c r="AX501" s="135">
        <f t="shared" si="56"/>
        <v>181.405</v>
      </c>
      <c r="AY501" s="90">
        <f t="shared" si="52"/>
        <v>-0.13150389308634722</v>
      </c>
      <c r="AZ501" s="176">
        <f t="shared" si="53"/>
        <v>0.97096887543879684</v>
      </c>
    </row>
    <row r="502" spans="43:52" x14ac:dyDescent="0.35">
      <c r="AQ502" s="135">
        <v>0.498</v>
      </c>
      <c r="AR502" s="135">
        <f t="shared" si="54"/>
        <v>181.77</v>
      </c>
      <c r="AS502" s="176">
        <f t="shared" si="50"/>
        <v>6.077615841498988E-2</v>
      </c>
      <c r="AT502" s="135">
        <v>0.498</v>
      </c>
      <c r="AU502" s="135">
        <f t="shared" si="55"/>
        <v>181.77</v>
      </c>
      <c r="AV502" s="176">
        <f t="shared" si="51"/>
        <v>1.0416966101387002</v>
      </c>
      <c r="AW502" s="135">
        <v>0.498</v>
      </c>
      <c r="AX502" s="135">
        <f t="shared" si="56"/>
        <v>181.77</v>
      </c>
      <c r="AY502" s="90">
        <f t="shared" si="52"/>
        <v>-0.13116141714525356</v>
      </c>
      <c r="AZ502" s="176">
        <f t="shared" si="53"/>
        <v>0.97131135140843661</v>
      </c>
    </row>
    <row r="503" spans="43:52" x14ac:dyDescent="0.35">
      <c r="AQ503" s="135">
        <v>0.499</v>
      </c>
      <c r="AR503" s="135">
        <f t="shared" si="54"/>
        <v>182.13499999999999</v>
      </c>
      <c r="AS503" s="176">
        <f t="shared" si="50"/>
        <v>6.0776158442056999E-2</v>
      </c>
      <c r="AT503" s="135">
        <v>0.499</v>
      </c>
      <c r="AU503" s="135">
        <f t="shared" si="55"/>
        <v>182.13499999999999</v>
      </c>
      <c r="AV503" s="176">
        <f t="shared" si="51"/>
        <v>1.0416966101391543</v>
      </c>
      <c r="AW503" s="135">
        <v>0.499</v>
      </c>
      <c r="AX503" s="135">
        <f t="shared" si="56"/>
        <v>182.13499999999999</v>
      </c>
      <c r="AY503" s="90">
        <f t="shared" si="52"/>
        <v>-0.13081894120314916</v>
      </c>
      <c r="AZ503" s="176">
        <f t="shared" si="53"/>
        <v>0.97165382737806205</v>
      </c>
    </row>
    <row r="504" spans="43:52" x14ac:dyDescent="0.35">
      <c r="AQ504" s="135">
        <v>0.5</v>
      </c>
      <c r="AR504" s="135">
        <f t="shared" si="54"/>
        <v>182.5</v>
      </c>
      <c r="AS504" s="176">
        <f t="shared" si="50"/>
        <v>6.077615846815252E-2</v>
      </c>
      <c r="AT504" s="135">
        <v>0.5</v>
      </c>
      <c r="AU504" s="135">
        <f t="shared" si="55"/>
        <v>182.5</v>
      </c>
      <c r="AV504" s="176">
        <f t="shared" si="51"/>
        <v>1.0416966101395921</v>
      </c>
      <c r="AW504" s="135">
        <v>0.5</v>
      </c>
      <c r="AX504" s="135">
        <f t="shared" si="56"/>
        <v>182.5</v>
      </c>
      <c r="AY504" s="90">
        <f t="shared" si="52"/>
        <v>-0.13047646526007009</v>
      </c>
      <c r="AZ504" s="176">
        <f t="shared" si="53"/>
        <v>0.97199630334767462</v>
      </c>
    </row>
    <row r="505" spans="43:52" x14ac:dyDescent="0.35">
      <c r="AQ505" s="135">
        <v>0.501</v>
      </c>
      <c r="AR505" s="135">
        <f t="shared" si="54"/>
        <v>182.86500000000001</v>
      </c>
      <c r="AS505" s="176">
        <f t="shared" si="50"/>
        <v>6.0776158493311298E-2</v>
      </c>
      <c r="AT505" s="135">
        <v>0.501</v>
      </c>
      <c r="AU505" s="135">
        <f t="shared" si="55"/>
        <v>182.86500000000001</v>
      </c>
      <c r="AV505" s="176">
        <f t="shared" si="51"/>
        <v>1.0416966101400145</v>
      </c>
      <c r="AW505" s="135">
        <v>0.501</v>
      </c>
      <c r="AX505" s="135">
        <f t="shared" si="56"/>
        <v>182.86500000000001</v>
      </c>
      <c r="AY505" s="90">
        <f t="shared" si="52"/>
        <v>-0.13013398931605166</v>
      </c>
      <c r="AZ505" s="176">
        <f t="shared" si="53"/>
        <v>0.97233877931727408</v>
      </c>
    </row>
    <row r="506" spans="43:52" x14ac:dyDescent="0.35">
      <c r="AQ506" s="135">
        <v>0.502</v>
      </c>
      <c r="AR506" s="135">
        <f t="shared" si="54"/>
        <v>183.23</v>
      </c>
      <c r="AS506" s="176">
        <f t="shared" si="50"/>
        <v>6.0776158517566986E-2</v>
      </c>
      <c r="AT506" s="135">
        <v>0.502</v>
      </c>
      <c r="AU506" s="135">
        <f t="shared" si="55"/>
        <v>183.23</v>
      </c>
      <c r="AV506" s="176">
        <f t="shared" si="51"/>
        <v>1.0416966101404215</v>
      </c>
      <c r="AW506" s="135">
        <v>0.502</v>
      </c>
      <c r="AX506" s="135">
        <f t="shared" si="56"/>
        <v>183.23</v>
      </c>
      <c r="AY506" s="90">
        <f t="shared" si="52"/>
        <v>-0.1297915133711274</v>
      </c>
      <c r="AZ506" s="176">
        <f t="shared" si="53"/>
        <v>0.97268125528686111</v>
      </c>
    </row>
    <row r="507" spans="43:52" x14ac:dyDescent="0.35">
      <c r="AQ507" s="135">
        <v>0.503</v>
      </c>
      <c r="AR507" s="135">
        <f t="shared" si="54"/>
        <v>183.595</v>
      </c>
      <c r="AS507" s="176">
        <f t="shared" si="50"/>
        <v>6.0776158540951981E-2</v>
      </c>
      <c r="AT507" s="135">
        <v>0.503</v>
      </c>
      <c r="AU507" s="135">
        <f t="shared" si="55"/>
        <v>183.595</v>
      </c>
      <c r="AV507" s="176">
        <f t="shared" si="51"/>
        <v>1.0416966101408138</v>
      </c>
      <c r="AW507" s="135">
        <v>0.503</v>
      </c>
      <c r="AX507" s="135">
        <f t="shared" si="56"/>
        <v>183.595</v>
      </c>
      <c r="AY507" s="90">
        <f t="shared" si="52"/>
        <v>-0.12944903742532998</v>
      </c>
      <c r="AZ507" s="176">
        <f t="shared" si="53"/>
        <v>0.97302373125643593</v>
      </c>
    </row>
    <row r="508" spans="43:52" x14ac:dyDescent="0.35">
      <c r="AQ508" s="135">
        <v>0.504</v>
      </c>
      <c r="AR508" s="135">
        <f t="shared" si="54"/>
        <v>183.96</v>
      </c>
      <c r="AS508" s="176">
        <f t="shared" si="50"/>
        <v>6.0776158563497551E-2</v>
      </c>
      <c r="AT508" s="135">
        <v>0.504</v>
      </c>
      <c r="AU508" s="135">
        <f t="shared" si="55"/>
        <v>183.96</v>
      </c>
      <c r="AV508" s="176">
        <f t="shared" si="51"/>
        <v>1.0416966101411922</v>
      </c>
      <c r="AW508" s="135">
        <v>0.504</v>
      </c>
      <c r="AX508" s="135">
        <f t="shared" si="56"/>
        <v>183.96</v>
      </c>
      <c r="AY508" s="90">
        <f t="shared" si="52"/>
        <v>-0.12910656147869087</v>
      </c>
      <c r="AZ508" s="176">
        <f t="shared" si="53"/>
        <v>0.97336620722599898</v>
      </c>
    </row>
    <row r="509" spans="43:52" x14ac:dyDescent="0.35">
      <c r="AQ509" s="135">
        <v>0.505</v>
      </c>
      <c r="AR509" s="135">
        <f t="shared" si="54"/>
        <v>184.32499999999999</v>
      </c>
      <c r="AS509" s="176">
        <f t="shared" si="50"/>
        <v>6.0776158585233817E-2</v>
      </c>
      <c r="AT509" s="135">
        <v>0.505</v>
      </c>
      <c r="AU509" s="135">
        <f t="shared" si="55"/>
        <v>184.32499999999999</v>
      </c>
      <c r="AV509" s="176">
        <f t="shared" si="51"/>
        <v>1.0416966101415568</v>
      </c>
      <c r="AW509" s="135">
        <v>0.505</v>
      </c>
      <c r="AX509" s="135">
        <f t="shared" si="56"/>
        <v>184.32499999999999</v>
      </c>
      <c r="AY509" s="90">
        <f t="shared" si="52"/>
        <v>-0.12876412815426072</v>
      </c>
      <c r="AZ509" s="176">
        <f t="shared" si="53"/>
        <v>0.97370864057252982</v>
      </c>
    </row>
    <row r="510" spans="43:52" x14ac:dyDescent="0.35">
      <c r="AQ510" s="135">
        <v>0.50600000000000001</v>
      </c>
      <c r="AR510" s="135">
        <f t="shared" si="54"/>
        <v>184.69</v>
      </c>
      <c r="AS510" s="176">
        <f t="shared" si="50"/>
        <v>6.0776158606189838E-2</v>
      </c>
      <c r="AT510" s="135">
        <v>0.50600000000000001</v>
      </c>
      <c r="AU510" s="135">
        <f t="shared" si="55"/>
        <v>184.69</v>
      </c>
      <c r="AV510" s="176">
        <f t="shared" si="51"/>
        <v>1.0416966101419085</v>
      </c>
      <c r="AW510" s="135">
        <v>0.50600000000000001</v>
      </c>
      <c r="AX510" s="135">
        <f t="shared" si="56"/>
        <v>184.69</v>
      </c>
      <c r="AY510" s="90">
        <f t="shared" si="52"/>
        <v>-0.12842165220602766</v>
      </c>
      <c r="AZ510" s="176">
        <f t="shared" si="53"/>
        <v>0.97405111654207077</v>
      </c>
    </row>
    <row r="511" spans="43:52" x14ac:dyDescent="0.35">
      <c r="AQ511" s="135">
        <v>0.50700000000000001</v>
      </c>
      <c r="AR511" s="135">
        <f t="shared" si="54"/>
        <v>185.05500000000001</v>
      </c>
      <c r="AS511" s="176">
        <f t="shared" si="50"/>
        <v>6.0776158626393621E-2</v>
      </c>
      <c r="AT511" s="135">
        <v>0.50700000000000001</v>
      </c>
      <c r="AU511" s="135">
        <f t="shared" si="55"/>
        <v>185.05500000000001</v>
      </c>
      <c r="AV511" s="176">
        <f t="shared" si="51"/>
        <v>1.0416966101422476</v>
      </c>
      <c r="AW511" s="135">
        <v>0.50700000000000001</v>
      </c>
      <c r="AX511" s="135">
        <f t="shared" si="56"/>
        <v>185.05500000000001</v>
      </c>
      <c r="AY511" s="90">
        <f t="shared" si="52"/>
        <v>-0.12807917625704043</v>
      </c>
      <c r="AZ511" s="176">
        <f t="shared" si="53"/>
        <v>0.97439359251160063</v>
      </c>
    </row>
    <row r="512" spans="43:52" x14ac:dyDescent="0.35">
      <c r="AQ512" s="135">
        <v>0.50800000000000001</v>
      </c>
      <c r="AR512" s="135">
        <f t="shared" si="54"/>
        <v>185.42000000000002</v>
      </c>
      <c r="AS512" s="176">
        <f t="shared" si="50"/>
        <v>6.0776158645872158E-2</v>
      </c>
      <c r="AT512" s="135">
        <v>0.50800000000000001</v>
      </c>
      <c r="AU512" s="135">
        <f t="shared" si="55"/>
        <v>185.42000000000002</v>
      </c>
      <c r="AV512" s="176">
        <f t="shared" si="51"/>
        <v>1.0416966101425744</v>
      </c>
      <c r="AW512" s="135">
        <v>0.50800000000000001</v>
      </c>
      <c r="AX512" s="135">
        <f t="shared" si="56"/>
        <v>185.42000000000002</v>
      </c>
      <c r="AY512" s="90">
        <f t="shared" si="52"/>
        <v>-0.12773670030732603</v>
      </c>
      <c r="AZ512" s="176">
        <f t="shared" si="53"/>
        <v>0.9747360684811206</v>
      </c>
    </row>
    <row r="513" spans="43:52" x14ac:dyDescent="0.35">
      <c r="AQ513" s="135">
        <v>0.50900000000000001</v>
      </c>
      <c r="AR513" s="135">
        <f t="shared" si="54"/>
        <v>185.785</v>
      </c>
      <c r="AS513" s="176">
        <f t="shared" si="50"/>
        <v>6.0776158664651497E-2</v>
      </c>
      <c r="AT513" s="135">
        <v>0.50900000000000001</v>
      </c>
      <c r="AU513" s="135">
        <f t="shared" si="55"/>
        <v>185.785</v>
      </c>
      <c r="AV513" s="176">
        <f t="shared" si="51"/>
        <v>1.0416966101428895</v>
      </c>
      <c r="AW513" s="135">
        <v>0.50900000000000001</v>
      </c>
      <c r="AX513" s="135">
        <f t="shared" si="56"/>
        <v>185.785</v>
      </c>
      <c r="AY513" s="90">
        <f t="shared" si="52"/>
        <v>-0.12739422435691072</v>
      </c>
      <c r="AZ513" s="176">
        <f t="shared" si="53"/>
        <v>0.97507854445063036</v>
      </c>
    </row>
    <row r="514" spans="43:52" x14ac:dyDescent="0.35">
      <c r="AQ514" s="135">
        <v>0.51</v>
      </c>
      <c r="AR514" s="135">
        <f t="shared" si="54"/>
        <v>186.15</v>
      </c>
      <c r="AS514" s="176">
        <f t="shared" si="50"/>
        <v>6.0776158682756723E-2</v>
      </c>
      <c r="AT514" s="135">
        <v>0.51</v>
      </c>
      <c r="AU514" s="135">
        <f t="shared" si="55"/>
        <v>186.15</v>
      </c>
      <c r="AV514" s="176">
        <f t="shared" si="51"/>
        <v>1.0416966101431933</v>
      </c>
      <c r="AW514" s="135">
        <v>0.51</v>
      </c>
      <c r="AX514" s="135">
        <f t="shared" si="56"/>
        <v>186.15</v>
      </c>
      <c r="AY514" s="90">
        <f t="shared" si="52"/>
        <v>-0.12705174840581962</v>
      </c>
      <c r="AZ514" s="176">
        <f t="shared" si="53"/>
        <v>0.97542102042013035</v>
      </c>
    </row>
    <row r="515" spans="43:52" x14ac:dyDescent="0.35">
      <c r="AQ515" s="135">
        <v>0.51100000000000001</v>
      </c>
      <c r="AR515" s="135">
        <f t="shared" si="54"/>
        <v>186.51500000000001</v>
      </c>
      <c r="AS515" s="176">
        <f t="shared" si="50"/>
        <v>6.0776158700212052E-2</v>
      </c>
      <c r="AT515" s="135">
        <v>0.51100000000000001</v>
      </c>
      <c r="AU515" s="135">
        <f t="shared" si="55"/>
        <v>186.51500000000001</v>
      </c>
      <c r="AV515" s="176">
        <f t="shared" si="51"/>
        <v>1.0416966101434861</v>
      </c>
      <c r="AW515" s="135">
        <v>0.51100000000000001</v>
      </c>
      <c r="AX515" s="135">
        <f t="shared" si="56"/>
        <v>186.51500000000001</v>
      </c>
      <c r="AY515" s="90">
        <f t="shared" si="52"/>
        <v>-0.12670927245407707</v>
      </c>
      <c r="AZ515" s="176">
        <f t="shared" si="53"/>
        <v>0.97576349638962112</v>
      </c>
    </row>
    <row r="516" spans="43:52" x14ac:dyDescent="0.35">
      <c r="AQ516" s="135">
        <v>0.51200000000000001</v>
      </c>
      <c r="AR516" s="135">
        <f t="shared" si="54"/>
        <v>186.88</v>
      </c>
      <c r="AS516" s="176">
        <f t="shared" ref="AS516:AS579" si="57">$BP$36*$BR$20/$BR$13*(1-EXP(-$BR$13*AQ516))</f>
        <v>6.0776158717040792E-2</v>
      </c>
      <c r="AT516" s="135">
        <v>0.51200000000000001</v>
      </c>
      <c r="AU516" s="135">
        <f t="shared" si="55"/>
        <v>186.88</v>
      </c>
      <c r="AV516" s="176">
        <f t="shared" ref="AV516:AV579" si="58">$BR$15*$BR$20/$BR$14*(1-EXP(-$BR$14*AT516))-$BR$16*(EXP(-$BR$13*AT516)-EXP(-$BR$14*AT516))</f>
        <v>1.0416966101437686</v>
      </c>
      <c r="AW516" s="135">
        <v>0.51200000000000001</v>
      </c>
      <c r="AX516" s="135">
        <f t="shared" si="56"/>
        <v>186.88</v>
      </c>
      <c r="AY516" s="90">
        <f t="shared" ref="AY516:AY579" si="59">-EXP(-(Lm)*AW516)*(-$BR$17+(EXP(Lm-$BR$14)-EXP((Lm-$BR$14)*AW516))*(($BR$20*$BR$15-$BR$14*$BR$16+$BR$16*Lm)*$BR$14-$BR$20*$BR$15*Lm)/($BR$14*($BR$14-Lm))+$BR$16*($BR$14-Lm)*(1-EXP((Lm-$BR$13)*AW516))/($BR$13-Lm)+$BR$20*(EXP(Lm*AW516)-1)*($BR$15*(1/$BR$14-1/Lm)+1/($BP$42*Lm))+($BR$20*$BR$15/$BR$14-$BR$16)*(1-EXP(Lm-$BR$14)))</f>
        <v>-0.12636679650170665</v>
      </c>
      <c r="AZ516" s="176">
        <f t="shared" ref="AZ516:AZ579" si="60">AS516+AV516+AY516</f>
        <v>0.97610597235910268</v>
      </c>
    </row>
    <row r="517" spans="43:52" x14ac:dyDescent="0.35">
      <c r="AQ517" s="135">
        <v>0.51300000000000001</v>
      </c>
      <c r="AR517" s="135">
        <f t="shared" si="54"/>
        <v>187.245</v>
      </c>
      <c r="AS517" s="176">
        <f t="shared" si="57"/>
        <v>6.0776158733265445E-2</v>
      </c>
      <c r="AT517" s="135">
        <v>0.51300000000000001</v>
      </c>
      <c r="AU517" s="135">
        <f t="shared" si="55"/>
        <v>187.245</v>
      </c>
      <c r="AV517" s="176">
        <f t="shared" si="58"/>
        <v>1.0416966101440408</v>
      </c>
      <c r="AW517" s="135">
        <v>0.51300000000000001</v>
      </c>
      <c r="AX517" s="135">
        <f t="shared" si="56"/>
        <v>187.245</v>
      </c>
      <c r="AY517" s="90">
        <f t="shared" si="59"/>
        <v>-0.12602436317175092</v>
      </c>
      <c r="AZ517" s="176">
        <f t="shared" si="60"/>
        <v>0.97644840570555524</v>
      </c>
    </row>
    <row r="518" spans="43:52" x14ac:dyDescent="0.35">
      <c r="AQ518" s="135">
        <v>0.51400000000000001</v>
      </c>
      <c r="AR518" s="135">
        <f t="shared" ref="AR518:AR581" si="61">AQ518*365</f>
        <v>187.61</v>
      </c>
      <c r="AS518" s="176">
        <f t="shared" si="57"/>
        <v>6.0776158748907703E-2</v>
      </c>
      <c r="AT518" s="135">
        <v>0.51400000000000001</v>
      </c>
      <c r="AU518" s="135">
        <f t="shared" ref="AU518:AU581" si="62">AT518*365</f>
        <v>187.61</v>
      </c>
      <c r="AV518" s="176">
        <f t="shared" si="58"/>
        <v>1.0416966101443033</v>
      </c>
      <c r="AW518" s="135">
        <v>0.51400000000000001</v>
      </c>
      <c r="AX518" s="135">
        <f t="shared" ref="AX518:AX581" si="63">AW518*365</f>
        <v>187.61</v>
      </c>
      <c r="AY518" s="90">
        <f t="shared" si="59"/>
        <v>-0.12568188721819135</v>
      </c>
      <c r="AZ518" s="176">
        <f t="shared" si="60"/>
        <v>0.97679088167501971</v>
      </c>
    </row>
    <row r="519" spans="43:52" x14ac:dyDescent="0.35">
      <c r="AQ519" s="135">
        <v>0.51500000000000001</v>
      </c>
      <c r="AR519" s="135">
        <f t="shared" si="61"/>
        <v>187.97499999999999</v>
      </c>
      <c r="AS519" s="176">
        <f t="shared" si="57"/>
        <v>6.077615876398846E-2</v>
      </c>
      <c r="AT519" s="135">
        <v>0.51500000000000001</v>
      </c>
      <c r="AU519" s="135">
        <f t="shared" si="62"/>
        <v>187.97499999999999</v>
      </c>
      <c r="AV519" s="176">
        <f t="shared" si="58"/>
        <v>1.0416966101445564</v>
      </c>
      <c r="AW519" s="135">
        <v>0.51500000000000001</v>
      </c>
      <c r="AX519" s="135">
        <f t="shared" si="63"/>
        <v>187.97499999999999</v>
      </c>
      <c r="AY519" s="90">
        <f t="shared" si="59"/>
        <v>-0.12533941126406903</v>
      </c>
      <c r="AZ519" s="176">
        <f t="shared" si="60"/>
        <v>0.97713335764447595</v>
      </c>
    </row>
    <row r="520" spans="43:52" x14ac:dyDescent="0.35">
      <c r="AQ520" s="135">
        <v>0.51600000000000001</v>
      </c>
      <c r="AR520" s="135">
        <f t="shared" si="61"/>
        <v>188.34</v>
      </c>
      <c r="AS520" s="176">
        <f t="shared" si="57"/>
        <v>6.0776158778527871E-2</v>
      </c>
      <c r="AT520" s="135">
        <v>0.51600000000000001</v>
      </c>
      <c r="AU520" s="135">
        <f t="shared" si="62"/>
        <v>188.34</v>
      </c>
      <c r="AV520" s="176">
        <f t="shared" si="58"/>
        <v>1.0416966101448004</v>
      </c>
      <c r="AW520" s="135">
        <v>0.51600000000000001</v>
      </c>
      <c r="AX520" s="135">
        <f t="shared" si="63"/>
        <v>188.34</v>
      </c>
      <c r="AY520" s="90">
        <f t="shared" si="59"/>
        <v>-0.12499693530940435</v>
      </c>
      <c r="AZ520" s="176">
        <f t="shared" si="60"/>
        <v>0.97747583361392387</v>
      </c>
    </row>
    <row r="521" spans="43:52" x14ac:dyDescent="0.35">
      <c r="AQ521" s="135">
        <v>0.51700000000000002</v>
      </c>
      <c r="AR521" s="135">
        <f t="shared" si="61"/>
        <v>188.70500000000001</v>
      </c>
      <c r="AS521" s="176">
        <f t="shared" si="57"/>
        <v>6.077615879254538E-2</v>
      </c>
      <c r="AT521" s="135">
        <v>0.51700000000000002</v>
      </c>
      <c r="AU521" s="135">
        <f t="shared" si="62"/>
        <v>188.70500000000001</v>
      </c>
      <c r="AV521" s="176">
        <f t="shared" si="58"/>
        <v>1.0416966101450356</v>
      </c>
      <c r="AW521" s="135">
        <v>0.51700000000000002</v>
      </c>
      <c r="AX521" s="135">
        <f t="shared" si="63"/>
        <v>188.70500000000001</v>
      </c>
      <c r="AY521" s="90">
        <f t="shared" si="59"/>
        <v>-0.12465445935421665</v>
      </c>
      <c r="AZ521" s="176">
        <f t="shared" si="60"/>
        <v>0.97781830958336413</v>
      </c>
    </row>
    <row r="522" spans="43:52" x14ac:dyDescent="0.35">
      <c r="AQ522" s="135">
        <v>0.51800000000000002</v>
      </c>
      <c r="AR522" s="135">
        <f t="shared" si="61"/>
        <v>189.07</v>
      </c>
      <c r="AS522" s="176">
        <f t="shared" si="57"/>
        <v>6.0776158806059716E-2</v>
      </c>
      <c r="AT522" s="135">
        <v>0.51800000000000002</v>
      </c>
      <c r="AU522" s="135">
        <f t="shared" si="62"/>
        <v>189.07</v>
      </c>
      <c r="AV522" s="176">
        <f t="shared" si="58"/>
        <v>1.0416966101452623</v>
      </c>
      <c r="AW522" s="135">
        <v>0.51800000000000002</v>
      </c>
      <c r="AX522" s="135">
        <f t="shared" si="63"/>
        <v>189.07</v>
      </c>
      <c r="AY522" s="90">
        <f t="shared" si="59"/>
        <v>-0.12431198339852503</v>
      </c>
      <c r="AZ522" s="176">
        <f t="shared" si="60"/>
        <v>0.97816078555279706</v>
      </c>
    </row>
    <row r="523" spans="43:52" x14ac:dyDescent="0.35">
      <c r="AQ523" s="135">
        <v>0.51900000000000002</v>
      </c>
      <c r="AR523" s="135">
        <f t="shared" si="61"/>
        <v>189.435</v>
      </c>
      <c r="AS523" s="176">
        <f t="shared" si="57"/>
        <v>6.0776158819088932E-2</v>
      </c>
      <c r="AT523" s="135">
        <v>0.51900000000000002</v>
      </c>
      <c r="AU523" s="135">
        <f t="shared" si="62"/>
        <v>189.435</v>
      </c>
      <c r="AV523" s="176">
        <f t="shared" si="58"/>
        <v>1.041696610145481</v>
      </c>
      <c r="AW523" s="135">
        <v>0.51900000000000002</v>
      </c>
      <c r="AX523" s="135">
        <f t="shared" si="63"/>
        <v>189.435</v>
      </c>
      <c r="AY523" s="90">
        <f t="shared" si="59"/>
        <v>-0.12396950744234723</v>
      </c>
      <c r="AZ523" s="176">
        <f t="shared" si="60"/>
        <v>0.97850326152222267</v>
      </c>
    </row>
    <row r="524" spans="43:52" x14ac:dyDescent="0.35">
      <c r="AQ524" s="135">
        <v>0.52</v>
      </c>
      <c r="AR524" s="135">
        <f t="shared" si="61"/>
        <v>189.8</v>
      </c>
      <c r="AS524" s="176">
        <f t="shared" si="57"/>
        <v>6.0776158831650454E-2</v>
      </c>
      <c r="AT524" s="135">
        <v>0.52</v>
      </c>
      <c r="AU524" s="135">
        <f t="shared" si="62"/>
        <v>189.8</v>
      </c>
      <c r="AV524" s="176">
        <f t="shared" si="58"/>
        <v>1.0416966101456917</v>
      </c>
      <c r="AW524" s="135">
        <v>0.52</v>
      </c>
      <c r="AX524" s="135">
        <f t="shared" si="63"/>
        <v>189.8</v>
      </c>
      <c r="AY524" s="90">
        <f t="shared" si="59"/>
        <v>-0.12362707410872144</v>
      </c>
      <c r="AZ524" s="176">
        <f t="shared" si="60"/>
        <v>0.97884569486862072</v>
      </c>
    </row>
    <row r="525" spans="43:52" x14ac:dyDescent="0.35">
      <c r="AQ525" s="135">
        <v>0.52100000000000002</v>
      </c>
      <c r="AR525" s="135">
        <f t="shared" si="61"/>
        <v>190.16500000000002</v>
      </c>
      <c r="AS525" s="176">
        <f t="shared" si="57"/>
        <v>6.0776158843761065E-2</v>
      </c>
      <c r="AT525" s="135">
        <v>0.52100000000000002</v>
      </c>
      <c r="AU525" s="135">
        <f t="shared" si="62"/>
        <v>190.16500000000002</v>
      </c>
      <c r="AV525" s="176">
        <f t="shared" si="58"/>
        <v>1.0416966101458949</v>
      </c>
      <c r="AW525" s="135">
        <v>0.52100000000000002</v>
      </c>
      <c r="AX525" s="135">
        <f t="shared" si="63"/>
        <v>190.16500000000002</v>
      </c>
      <c r="AY525" s="90">
        <f t="shared" si="59"/>
        <v>-0.12328459815162371</v>
      </c>
      <c r="AZ525" s="176">
        <f t="shared" si="60"/>
        <v>0.97918817083803211</v>
      </c>
    </row>
    <row r="526" spans="43:52" x14ac:dyDescent="0.35">
      <c r="AQ526" s="135">
        <v>0.52200000000000002</v>
      </c>
      <c r="AR526" s="135">
        <f t="shared" si="61"/>
        <v>190.53</v>
      </c>
      <c r="AS526" s="176">
        <f t="shared" si="57"/>
        <v>6.0776158855436954E-2</v>
      </c>
      <c r="AT526" s="135">
        <v>0.52200000000000002</v>
      </c>
      <c r="AU526" s="135">
        <f t="shared" si="62"/>
        <v>190.53</v>
      </c>
      <c r="AV526" s="176">
        <f t="shared" si="58"/>
        <v>1.0416966101460909</v>
      </c>
      <c r="AW526" s="135">
        <v>0.52200000000000002</v>
      </c>
      <c r="AX526" s="135">
        <f t="shared" si="63"/>
        <v>190.53</v>
      </c>
      <c r="AY526" s="90">
        <f t="shared" si="59"/>
        <v>-0.12294212219409069</v>
      </c>
      <c r="AZ526" s="176">
        <f t="shared" si="60"/>
        <v>0.97953064680743718</v>
      </c>
    </row>
    <row r="527" spans="43:52" x14ac:dyDescent="0.35">
      <c r="AQ527" s="135">
        <v>0.52300000000000002</v>
      </c>
      <c r="AR527" s="135">
        <f t="shared" si="61"/>
        <v>190.89500000000001</v>
      </c>
      <c r="AS527" s="176">
        <f t="shared" si="57"/>
        <v>6.0776158866693714E-2</v>
      </c>
      <c r="AT527" s="135">
        <v>0.52300000000000002</v>
      </c>
      <c r="AU527" s="135">
        <f t="shared" si="62"/>
        <v>190.89500000000001</v>
      </c>
      <c r="AV527" s="176">
        <f t="shared" si="58"/>
        <v>1.0416966101462797</v>
      </c>
      <c r="AW527" s="135">
        <v>0.52300000000000002</v>
      </c>
      <c r="AX527" s="135">
        <f t="shared" si="63"/>
        <v>190.89500000000001</v>
      </c>
      <c r="AY527" s="90">
        <f t="shared" si="59"/>
        <v>-0.12259964623613787</v>
      </c>
      <c r="AZ527" s="176">
        <f t="shared" si="60"/>
        <v>0.97987312277683558</v>
      </c>
    </row>
    <row r="528" spans="43:52" x14ac:dyDescent="0.35">
      <c r="AQ528" s="135">
        <v>0.52400000000000002</v>
      </c>
      <c r="AR528" s="135">
        <f t="shared" si="61"/>
        <v>191.26000000000002</v>
      </c>
      <c r="AS528" s="176">
        <f t="shared" si="57"/>
        <v>6.0776158877546407E-2</v>
      </c>
      <c r="AT528" s="135">
        <v>0.52400000000000002</v>
      </c>
      <c r="AU528" s="135">
        <f t="shared" si="62"/>
        <v>191.26000000000002</v>
      </c>
      <c r="AV528" s="176">
        <f t="shared" si="58"/>
        <v>1.041696610146462</v>
      </c>
      <c r="AW528" s="135">
        <v>0.52400000000000002</v>
      </c>
      <c r="AX528" s="135">
        <f t="shared" si="63"/>
        <v>191.26000000000002</v>
      </c>
      <c r="AY528" s="90">
        <f t="shared" si="59"/>
        <v>-0.12225717027778037</v>
      </c>
      <c r="AZ528" s="176">
        <f t="shared" si="60"/>
        <v>0.98021559874622799</v>
      </c>
    </row>
    <row r="529" spans="43:52" x14ac:dyDescent="0.35">
      <c r="AQ529" s="135">
        <v>0.52500000000000002</v>
      </c>
      <c r="AR529" s="135">
        <f t="shared" si="61"/>
        <v>191.625</v>
      </c>
      <c r="AS529" s="176">
        <f t="shared" si="57"/>
        <v>6.0776158888009531E-2</v>
      </c>
      <c r="AT529" s="135">
        <v>0.52500000000000002</v>
      </c>
      <c r="AU529" s="135">
        <f t="shared" si="62"/>
        <v>191.625</v>
      </c>
      <c r="AV529" s="176">
        <f t="shared" si="58"/>
        <v>1.0416966101466374</v>
      </c>
      <c r="AW529" s="135">
        <v>0.52500000000000002</v>
      </c>
      <c r="AX529" s="135">
        <f t="shared" si="63"/>
        <v>191.625</v>
      </c>
      <c r="AY529" s="90">
        <f t="shared" si="59"/>
        <v>-0.12191469431903307</v>
      </c>
      <c r="AZ529" s="176">
        <f t="shared" si="60"/>
        <v>0.98055807471561396</v>
      </c>
    </row>
    <row r="530" spans="43:52" x14ac:dyDescent="0.35">
      <c r="AQ530" s="135">
        <v>0.52600000000000002</v>
      </c>
      <c r="AR530" s="135">
        <f t="shared" si="61"/>
        <v>191.99</v>
      </c>
      <c r="AS530" s="176">
        <f t="shared" si="57"/>
        <v>6.0776158898097066E-2</v>
      </c>
      <c r="AT530" s="135">
        <v>0.52600000000000002</v>
      </c>
      <c r="AU530" s="135">
        <f t="shared" si="62"/>
        <v>191.99</v>
      </c>
      <c r="AV530" s="176">
        <f t="shared" si="58"/>
        <v>1.0416966101468068</v>
      </c>
      <c r="AW530" s="135">
        <v>0.52600000000000002</v>
      </c>
      <c r="AX530" s="135">
        <f t="shared" si="63"/>
        <v>191.99</v>
      </c>
      <c r="AY530" s="90">
        <f t="shared" si="59"/>
        <v>-0.12157221835990965</v>
      </c>
      <c r="AZ530" s="176">
        <f t="shared" si="60"/>
        <v>0.98090055068499427</v>
      </c>
    </row>
    <row r="531" spans="43:52" x14ac:dyDescent="0.35">
      <c r="AQ531" s="135">
        <v>0.52700000000000002</v>
      </c>
      <c r="AR531" s="135">
        <f t="shared" si="61"/>
        <v>192.35500000000002</v>
      </c>
      <c r="AS531" s="176">
        <f t="shared" si="57"/>
        <v>6.0776158907822501E-2</v>
      </c>
      <c r="AT531" s="135">
        <v>0.52700000000000002</v>
      </c>
      <c r="AU531" s="135">
        <f t="shared" si="62"/>
        <v>192.35500000000002</v>
      </c>
      <c r="AV531" s="176">
        <f t="shared" si="58"/>
        <v>1.0416966101469698</v>
      </c>
      <c r="AW531" s="135">
        <v>0.52700000000000002</v>
      </c>
      <c r="AX531" s="135">
        <f t="shared" si="63"/>
        <v>192.35500000000002</v>
      </c>
      <c r="AY531" s="90">
        <f t="shared" si="59"/>
        <v>-0.12122974240042395</v>
      </c>
      <c r="AZ531" s="176">
        <f t="shared" si="60"/>
        <v>0.98124302665436824</v>
      </c>
    </row>
    <row r="532" spans="43:52" x14ac:dyDescent="0.35">
      <c r="AQ532" s="135">
        <v>0.52800000000000002</v>
      </c>
      <c r="AR532" s="135">
        <f t="shared" si="61"/>
        <v>192.72</v>
      </c>
      <c r="AS532" s="176">
        <f t="shared" si="57"/>
        <v>6.0776158917198828E-2</v>
      </c>
      <c r="AT532" s="135">
        <v>0.52800000000000002</v>
      </c>
      <c r="AU532" s="135">
        <f t="shared" si="62"/>
        <v>192.72</v>
      </c>
      <c r="AV532" s="176">
        <f t="shared" si="58"/>
        <v>1.0416966101471272</v>
      </c>
      <c r="AW532" s="135">
        <v>0.52800000000000002</v>
      </c>
      <c r="AX532" s="135">
        <f t="shared" si="63"/>
        <v>192.72</v>
      </c>
      <c r="AY532" s="90">
        <f t="shared" si="59"/>
        <v>-0.12088730906360916</v>
      </c>
      <c r="AZ532" s="176">
        <f t="shared" si="60"/>
        <v>0.981585460000717</v>
      </c>
    </row>
    <row r="533" spans="43:52" x14ac:dyDescent="0.35">
      <c r="AQ533" s="135">
        <v>0.52900000000000003</v>
      </c>
      <c r="AR533" s="135">
        <f t="shared" si="61"/>
        <v>193.08500000000001</v>
      </c>
      <c r="AS533" s="176">
        <f t="shared" si="57"/>
        <v>6.0776158926238583E-2</v>
      </c>
      <c r="AT533" s="135">
        <v>0.52900000000000003</v>
      </c>
      <c r="AU533" s="135">
        <f t="shared" si="62"/>
        <v>193.08500000000001</v>
      </c>
      <c r="AV533" s="176">
        <f t="shared" si="58"/>
        <v>1.0416966101472789</v>
      </c>
      <c r="AW533" s="135">
        <v>0.52900000000000003</v>
      </c>
      <c r="AX533" s="135">
        <f t="shared" si="63"/>
        <v>193.08500000000001</v>
      </c>
      <c r="AY533" s="90">
        <f t="shared" si="59"/>
        <v>-0.12054483310343733</v>
      </c>
      <c r="AZ533" s="176">
        <f t="shared" si="60"/>
        <v>0.9819279359700801</v>
      </c>
    </row>
    <row r="534" spans="43:52" x14ac:dyDescent="0.35">
      <c r="AQ534" s="135">
        <v>0.53</v>
      </c>
      <c r="AR534" s="135">
        <f t="shared" si="61"/>
        <v>193.45000000000002</v>
      </c>
      <c r="AS534" s="176">
        <f t="shared" si="57"/>
        <v>6.077615893495384E-2</v>
      </c>
      <c r="AT534" s="135">
        <v>0.53</v>
      </c>
      <c r="AU534" s="135">
        <f t="shared" si="62"/>
        <v>193.45000000000002</v>
      </c>
      <c r="AV534" s="176">
        <f t="shared" si="58"/>
        <v>1.0416966101474252</v>
      </c>
      <c r="AW534" s="135">
        <v>0.53</v>
      </c>
      <c r="AX534" s="135">
        <f t="shared" si="63"/>
        <v>193.45000000000002</v>
      </c>
      <c r="AY534" s="90">
        <f t="shared" si="59"/>
        <v>-0.12020235714294068</v>
      </c>
      <c r="AZ534" s="176">
        <f t="shared" si="60"/>
        <v>0.98227041193943831</v>
      </c>
    </row>
    <row r="535" spans="43:52" x14ac:dyDescent="0.35">
      <c r="AQ535" s="135">
        <v>0.53100000000000003</v>
      </c>
      <c r="AR535" s="135">
        <f t="shared" si="61"/>
        <v>193.815</v>
      </c>
      <c r="AS535" s="176">
        <f t="shared" si="57"/>
        <v>6.0776158943356258E-2</v>
      </c>
      <c r="AT535" s="135">
        <v>0.53100000000000003</v>
      </c>
      <c r="AU535" s="135">
        <f t="shared" si="62"/>
        <v>193.815</v>
      </c>
      <c r="AV535" s="176">
        <f t="shared" si="58"/>
        <v>1.0416966101475662</v>
      </c>
      <c r="AW535" s="135">
        <v>0.53100000000000003</v>
      </c>
      <c r="AX535" s="135">
        <f t="shared" si="63"/>
        <v>193.815</v>
      </c>
      <c r="AY535" s="90">
        <f t="shared" si="59"/>
        <v>-0.11985988118213126</v>
      </c>
      <c r="AZ535" s="176">
        <f t="shared" si="60"/>
        <v>0.9826128879087912</v>
      </c>
    </row>
    <row r="536" spans="43:52" x14ac:dyDescent="0.35">
      <c r="AQ536" s="135">
        <v>0.53200000000000003</v>
      </c>
      <c r="AR536" s="135">
        <f t="shared" si="61"/>
        <v>194.18</v>
      </c>
      <c r="AS536" s="176">
        <f t="shared" si="57"/>
        <v>6.0776158951457063E-2</v>
      </c>
      <c r="AT536" s="135">
        <v>0.53200000000000003</v>
      </c>
      <c r="AU536" s="135">
        <f t="shared" si="62"/>
        <v>194.18</v>
      </c>
      <c r="AV536" s="176">
        <f t="shared" si="58"/>
        <v>1.0416966101477021</v>
      </c>
      <c r="AW536" s="135">
        <v>0.53200000000000003</v>
      </c>
      <c r="AX536" s="135">
        <f t="shared" si="63"/>
        <v>194.18</v>
      </c>
      <c r="AY536" s="90">
        <f t="shared" si="59"/>
        <v>-0.11951740522101997</v>
      </c>
      <c r="AZ536" s="176">
        <f t="shared" si="60"/>
        <v>0.9829553638781392</v>
      </c>
    </row>
    <row r="537" spans="43:52" x14ac:dyDescent="0.35">
      <c r="AQ537" s="135">
        <v>0.53300000000000003</v>
      </c>
      <c r="AR537" s="135">
        <f t="shared" si="61"/>
        <v>194.54500000000002</v>
      </c>
      <c r="AS537" s="176">
        <f t="shared" si="57"/>
        <v>6.0776158959267079E-2</v>
      </c>
      <c r="AT537" s="135">
        <v>0.53300000000000003</v>
      </c>
      <c r="AU537" s="135">
        <f t="shared" si="62"/>
        <v>194.54500000000002</v>
      </c>
      <c r="AV537" s="176">
        <f t="shared" si="58"/>
        <v>1.0416966101478331</v>
      </c>
      <c r="AW537" s="135">
        <v>0.53300000000000003</v>
      </c>
      <c r="AX537" s="135">
        <f t="shared" si="63"/>
        <v>194.54500000000002</v>
      </c>
      <c r="AY537" s="90">
        <f t="shared" si="59"/>
        <v>-0.11917492925961803</v>
      </c>
      <c r="AZ537" s="176">
        <f t="shared" si="60"/>
        <v>0.98329783984748209</v>
      </c>
    </row>
    <row r="538" spans="43:52" x14ac:dyDescent="0.35">
      <c r="AQ538" s="135">
        <v>0.53400000000000003</v>
      </c>
      <c r="AR538" s="135">
        <f t="shared" si="61"/>
        <v>194.91000000000003</v>
      </c>
      <c r="AS538" s="176">
        <f t="shared" si="57"/>
        <v>6.0776158966796744E-2</v>
      </c>
      <c r="AT538" s="135">
        <v>0.53400000000000003</v>
      </c>
      <c r="AU538" s="135">
        <f t="shared" si="62"/>
        <v>194.91000000000003</v>
      </c>
      <c r="AV538" s="176">
        <f t="shared" si="58"/>
        <v>1.0416966101479594</v>
      </c>
      <c r="AW538" s="135">
        <v>0.53400000000000003</v>
      </c>
      <c r="AX538" s="135">
        <f t="shared" si="63"/>
        <v>194.91000000000003</v>
      </c>
      <c r="AY538" s="90">
        <f t="shared" si="59"/>
        <v>-0.11883245329793567</v>
      </c>
      <c r="AZ538" s="176">
        <f t="shared" si="60"/>
        <v>0.98364031581682054</v>
      </c>
    </row>
    <row r="539" spans="43:52" x14ac:dyDescent="0.35">
      <c r="AQ539" s="135">
        <v>0.53500000000000003</v>
      </c>
      <c r="AR539" s="135">
        <f t="shared" si="61"/>
        <v>195.27500000000001</v>
      </c>
      <c r="AS539" s="176">
        <f t="shared" si="57"/>
        <v>6.0776158974056124E-2</v>
      </c>
      <c r="AT539" s="135">
        <v>0.53500000000000003</v>
      </c>
      <c r="AU539" s="135">
        <f t="shared" si="62"/>
        <v>195.27500000000001</v>
      </c>
      <c r="AV539" s="176">
        <f t="shared" si="58"/>
        <v>1.0416966101480813</v>
      </c>
      <c r="AW539" s="135">
        <v>0.53500000000000003</v>
      </c>
      <c r="AX539" s="135">
        <f t="shared" si="63"/>
        <v>195.27500000000001</v>
      </c>
      <c r="AY539" s="90">
        <f t="shared" si="59"/>
        <v>-0.11848997733598317</v>
      </c>
      <c r="AZ539" s="176">
        <f t="shared" si="60"/>
        <v>0.98398279178615422</v>
      </c>
    </row>
    <row r="540" spans="43:52" x14ac:dyDescent="0.35">
      <c r="AQ540" s="135">
        <v>0.53600000000000003</v>
      </c>
      <c r="AR540" s="135">
        <f t="shared" si="61"/>
        <v>195.64000000000001</v>
      </c>
      <c r="AS540" s="176">
        <f t="shared" si="57"/>
        <v>6.0776158981054915E-2</v>
      </c>
      <c r="AT540" s="135">
        <v>0.53600000000000003</v>
      </c>
      <c r="AU540" s="135">
        <f t="shared" si="62"/>
        <v>195.64000000000001</v>
      </c>
      <c r="AV540" s="176">
        <f t="shared" si="58"/>
        <v>1.0416966101481988</v>
      </c>
      <c r="AW540" s="135">
        <v>0.53600000000000003</v>
      </c>
      <c r="AX540" s="135">
        <f t="shared" si="63"/>
        <v>195.64000000000001</v>
      </c>
      <c r="AY540" s="90">
        <f t="shared" si="59"/>
        <v>-0.11814754399679051</v>
      </c>
      <c r="AZ540" s="176">
        <f t="shared" si="60"/>
        <v>0.98432522513246323</v>
      </c>
    </row>
    <row r="541" spans="43:52" x14ac:dyDescent="0.35">
      <c r="AQ541" s="135">
        <v>0.53700000000000003</v>
      </c>
      <c r="AR541" s="135">
        <f t="shared" si="61"/>
        <v>196.00500000000002</v>
      </c>
      <c r="AS541" s="176">
        <f t="shared" si="57"/>
        <v>6.0776158987802482E-2</v>
      </c>
      <c r="AT541" s="135">
        <v>0.53700000000000003</v>
      </c>
      <c r="AU541" s="135">
        <f t="shared" si="62"/>
        <v>196.00500000000002</v>
      </c>
      <c r="AV541" s="176">
        <f t="shared" si="58"/>
        <v>1.0416966101483121</v>
      </c>
      <c r="AW541" s="135">
        <v>0.53700000000000003</v>
      </c>
      <c r="AX541" s="135">
        <f t="shared" si="63"/>
        <v>196.00500000000002</v>
      </c>
      <c r="AY541" s="90">
        <f t="shared" si="59"/>
        <v>-0.11780506803432642</v>
      </c>
      <c r="AZ541" s="176">
        <f t="shared" si="60"/>
        <v>0.98466770110178803</v>
      </c>
    </row>
    <row r="542" spans="43:52" x14ac:dyDescent="0.35">
      <c r="AQ542" s="135">
        <v>0.53800000000000003</v>
      </c>
      <c r="AR542" s="135">
        <f t="shared" si="61"/>
        <v>196.37</v>
      </c>
      <c r="AS542" s="176">
        <f t="shared" si="57"/>
        <v>6.0776158994307834E-2</v>
      </c>
      <c r="AT542" s="135">
        <v>0.53800000000000003</v>
      </c>
      <c r="AU542" s="135">
        <f t="shared" si="62"/>
        <v>196.37</v>
      </c>
      <c r="AV542" s="176">
        <f t="shared" si="58"/>
        <v>1.0416966101484211</v>
      </c>
      <c r="AW542" s="135">
        <v>0.53800000000000003</v>
      </c>
      <c r="AX542" s="135">
        <f t="shared" si="63"/>
        <v>196.37</v>
      </c>
      <c r="AY542" s="90">
        <f t="shared" si="59"/>
        <v>-0.11746259207162031</v>
      </c>
      <c r="AZ542" s="176">
        <f t="shared" si="60"/>
        <v>0.98501017707110861</v>
      </c>
    </row>
    <row r="543" spans="43:52" x14ac:dyDescent="0.35">
      <c r="AQ543" s="135">
        <v>0.53900000000000003</v>
      </c>
      <c r="AR543" s="135">
        <f t="shared" si="61"/>
        <v>196.73500000000001</v>
      </c>
      <c r="AS543" s="176">
        <f t="shared" si="57"/>
        <v>6.0776159000579671E-2</v>
      </c>
      <c r="AT543" s="135">
        <v>0.53900000000000003</v>
      </c>
      <c r="AU543" s="135">
        <f t="shared" si="62"/>
        <v>196.73500000000001</v>
      </c>
      <c r="AV543" s="176">
        <f t="shared" si="58"/>
        <v>1.0416966101485263</v>
      </c>
      <c r="AW543" s="135">
        <v>0.53900000000000003</v>
      </c>
      <c r="AX543" s="135">
        <f t="shared" si="63"/>
        <v>196.73500000000001</v>
      </c>
      <c r="AY543" s="90">
        <f t="shared" si="59"/>
        <v>-0.11712011610868082</v>
      </c>
      <c r="AZ543" s="176">
        <f t="shared" si="60"/>
        <v>0.9853526530404253</v>
      </c>
    </row>
    <row r="544" spans="43:52" x14ac:dyDescent="0.35">
      <c r="AQ544" s="135">
        <v>0.54</v>
      </c>
      <c r="AR544" s="135">
        <f t="shared" si="61"/>
        <v>197.10000000000002</v>
      </c>
      <c r="AS544" s="176">
        <f t="shared" si="57"/>
        <v>6.0776159006626376E-2</v>
      </c>
      <c r="AT544" s="135">
        <v>0.54</v>
      </c>
      <c r="AU544" s="135">
        <f t="shared" si="62"/>
        <v>197.10000000000002</v>
      </c>
      <c r="AV544" s="176">
        <f t="shared" si="58"/>
        <v>1.0416966101486278</v>
      </c>
      <c r="AW544" s="135">
        <v>0.54</v>
      </c>
      <c r="AX544" s="135">
        <f t="shared" si="63"/>
        <v>197.10000000000002</v>
      </c>
      <c r="AY544" s="90">
        <f t="shared" si="59"/>
        <v>-0.11677764014551663</v>
      </c>
      <c r="AZ544" s="176">
        <f t="shared" si="60"/>
        <v>0.98569512900973766</v>
      </c>
    </row>
    <row r="545" spans="43:52" x14ac:dyDescent="0.35">
      <c r="AQ545" s="135">
        <v>0.54100000000000004</v>
      </c>
      <c r="AR545" s="135">
        <f t="shared" si="61"/>
        <v>197.465</v>
      </c>
      <c r="AS545" s="176">
        <f t="shared" si="57"/>
        <v>6.0776159012456026E-2</v>
      </c>
      <c r="AT545" s="135">
        <v>0.54100000000000004</v>
      </c>
      <c r="AU545" s="135">
        <f t="shared" si="62"/>
        <v>197.465</v>
      </c>
      <c r="AV545" s="176">
        <f t="shared" si="58"/>
        <v>1.0416966101487257</v>
      </c>
      <c r="AW545" s="135">
        <v>0.54100000000000004</v>
      </c>
      <c r="AX545" s="135">
        <f t="shared" si="63"/>
        <v>197.465</v>
      </c>
      <c r="AY545" s="90">
        <f t="shared" si="59"/>
        <v>-0.11643516418213549</v>
      </c>
      <c r="AZ545" s="176">
        <f t="shared" si="60"/>
        <v>0.98603760497904624</v>
      </c>
    </row>
    <row r="546" spans="43:52" x14ac:dyDescent="0.35">
      <c r="AQ546" s="135">
        <v>0.54200000000000004</v>
      </c>
      <c r="AR546" s="135">
        <f t="shared" si="61"/>
        <v>197.83</v>
      </c>
      <c r="AS546" s="176">
        <f t="shared" si="57"/>
        <v>6.0776159018076412E-2</v>
      </c>
      <c r="AT546" s="135">
        <v>0.54200000000000004</v>
      </c>
      <c r="AU546" s="135">
        <f t="shared" si="62"/>
        <v>197.83</v>
      </c>
      <c r="AV546" s="176">
        <f t="shared" si="58"/>
        <v>1.0416966101488199</v>
      </c>
      <c r="AW546" s="135">
        <v>0.54200000000000004</v>
      </c>
      <c r="AX546" s="135">
        <f t="shared" si="63"/>
        <v>197.83</v>
      </c>
      <c r="AY546" s="90">
        <f t="shared" si="59"/>
        <v>-0.11609268821854565</v>
      </c>
      <c r="AZ546" s="176">
        <f t="shared" si="60"/>
        <v>0.98638008094835061</v>
      </c>
    </row>
    <row r="547" spans="43:52" x14ac:dyDescent="0.35">
      <c r="AQ547" s="135">
        <v>0.54300000000000004</v>
      </c>
      <c r="AR547" s="135">
        <f t="shared" si="61"/>
        <v>198.19500000000002</v>
      </c>
      <c r="AS547" s="176">
        <f t="shared" si="57"/>
        <v>6.0776159023495049E-2</v>
      </c>
      <c r="AT547" s="135">
        <v>0.54300000000000004</v>
      </c>
      <c r="AU547" s="135">
        <f t="shared" si="62"/>
        <v>198.19500000000002</v>
      </c>
      <c r="AV547" s="176">
        <f t="shared" si="58"/>
        <v>1.0416966101489109</v>
      </c>
      <c r="AW547" s="135">
        <v>0.54300000000000004</v>
      </c>
      <c r="AX547" s="135">
        <f t="shared" si="63"/>
        <v>198.19500000000002</v>
      </c>
      <c r="AY547" s="90">
        <f t="shared" si="59"/>
        <v>-0.1157502122547542</v>
      </c>
      <c r="AZ547" s="176">
        <f t="shared" si="60"/>
        <v>0.98672255691765165</v>
      </c>
    </row>
    <row r="548" spans="43:52" x14ac:dyDescent="0.35">
      <c r="AQ548" s="135">
        <v>0.54400000000000004</v>
      </c>
      <c r="AR548" s="135">
        <f t="shared" si="61"/>
        <v>198.56</v>
      </c>
      <c r="AS548" s="176">
        <f t="shared" si="57"/>
        <v>6.0776159028719176E-2</v>
      </c>
      <c r="AT548" s="135">
        <v>0.54400000000000004</v>
      </c>
      <c r="AU548" s="135">
        <f t="shared" si="62"/>
        <v>198.56</v>
      </c>
      <c r="AV548" s="176">
        <f t="shared" si="58"/>
        <v>1.0416966101489986</v>
      </c>
      <c r="AW548" s="135">
        <v>0.54400000000000004</v>
      </c>
      <c r="AX548" s="135">
        <f t="shared" si="63"/>
        <v>198.56</v>
      </c>
      <c r="AY548" s="90">
        <f t="shared" si="59"/>
        <v>-0.11540777891378917</v>
      </c>
      <c r="AZ548" s="176">
        <f t="shared" si="60"/>
        <v>0.98706499026392869</v>
      </c>
    </row>
    <row r="549" spans="43:52" x14ac:dyDescent="0.35">
      <c r="AQ549" s="135">
        <v>0.54500000000000004</v>
      </c>
      <c r="AR549" s="135">
        <f t="shared" si="61"/>
        <v>198.92500000000001</v>
      </c>
      <c r="AS549" s="176">
        <f t="shared" si="57"/>
        <v>6.0776159033755779E-2</v>
      </c>
      <c r="AT549" s="135">
        <v>0.54500000000000004</v>
      </c>
      <c r="AU549" s="135">
        <f t="shared" si="62"/>
        <v>198.92500000000001</v>
      </c>
      <c r="AV549" s="176">
        <f t="shared" si="58"/>
        <v>1.041696610149083</v>
      </c>
      <c r="AW549" s="135">
        <v>0.54500000000000004</v>
      </c>
      <c r="AX549" s="135">
        <f t="shared" si="63"/>
        <v>198.92500000000001</v>
      </c>
      <c r="AY549" s="90">
        <f t="shared" si="59"/>
        <v>-0.11506530294961656</v>
      </c>
      <c r="AZ549" s="176">
        <f t="shared" si="60"/>
        <v>0.98740746623322229</v>
      </c>
    </row>
    <row r="550" spans="43:52" x14ac:dyDescent="0.35">
      <c r="AQ550" s="135">
        <v>0.54600000000000004</v>
      </c>
      <c r="AR550" s="135">
        <f t="shared" si="61"/>
        <v>199.29000000000002</v>
      </c>
      <c r="AS550" s="176">
        <f t="shared" si="57"/>
        <v>6.0776159038611589E-2</v>
      </c>
      <c r="AT550" s="135">
        <v>0.54600000000000004</v>
      </c>
      <c r="AU550" s="135">
        <f t="shared" si="62"/>
        <v>199.29000000000002</v>
      </c>
      <c r="AV550" s="176">
        <f t="shared" si="58"/>
        <v>1.0416966101491645</v>
      </c>
      <c r="AW550" s="135">
        <v>0.54600000000000004</v>
      </c>
      <c r="AX550" s="135">
        <f t="shared" si="63"/>
        <v>199.29000000000002</v>
      </c>
      <c r="AY550" s="90">
        <f t="shared" si="59"/>
        <v>-0.11472282698526368</v>
      </c>
      <c r="AZ550" s="176">
        <f t="shared" si="60"/>
        <v>0.98774994220251233</v>
      </c>
    </row>
    <row r="551" spans="43:52" x14ac:dyDescent="0.35">
      <c r="AQ551" s="135">
        <v>0.54700000000000004</v>
      </c>
      <c r="AR551" s="135">
        <f t="shared" si="61"/>
        <v>199.655</v>
      </c>
      <c r="AS551" s="176">
        <f t="shared" si="57"/>
        <v>6.0776159043293095E-2</v>
      </c>
      <c r="AT551" s="135">
        <v>0.54700000000000004</v>
      </c>
      <c r="AU551" s="135">
        <f t="shared" si="62"/>
        <v>199.655</v>
      </c>
      <c r="AV551" s="176">
        <f t="shared" si="58"/>
        <v>1.0416966101492431</v>
      </c>
      <c r="AW551" s="135">
        <v>0.54700000000000004</v>
      </c>
      <c r="AX551" s="135">
        <f t="shared" si="63"/>
        <v>199.655</v>
      </c>
      <c r="AY551" s="90">
        <f t="shared" si="59"/>
        <v>-0.1143803510207369</v>
      </c>
      <c r="AZ551" s="176">
        <f t="shared" si="60"/>
        <v>0.98809241817179938</v>
      </c>
    </row>
    <row r="552" spans="43:52" x14ac:dyDescent="0.35">
      <c r="AQ552" s="135">
        <v>0.54800000000000004</v>
      </c>
      <c r="AR552" s="135">
        <f t="shared" si="61"/>
        <v>200.02</v>
      </c>
      <c r="AS552" s="176">
        <f t="shared" si="57"/>
        <v>6.077615904780654E-2</v>
      </c>
      <c r="AT552" s="135">
        <v>0.54800000000000004</v>
      </c>
      <c r="AU552" s="135">
        <f t="shared" si="62"/>
        <v>200.02</v>
      </c>
      <c r="AV552" s="176">
        <f t="shared" si="58"/>
        <v>1.0416966101493188</v>
      </c>
      <c r="AW552" s="135">
        <v>0.54800000000000004</v>
      </c>
      <c r="AX552" s="135">
        <f t="shared" si="63"/>
        <v>200.02</v>
      </c>
      <c r="AY552" s="90">
        <f t="shared" si="59"/>
        <v>-0.11403787505604272</v>
      </c>
      <c r="AZ552" s="176">
        <f t="shared" si="60"/>
        <v>0.98843489414108276</v>
      </c>
    </row>
    <row r="553" spans="43:52" x14ac:dyDescent="0.35">
      <c r="AQ553" s="135">
        <v>0.54900000000000004</v>
      </c>
      <c r="AR553" s="135">
        <f t="shared" si="61"/>
        <v>200.38500000000002</v>
      </c>
      <c r="AS553" s="176">
        <f t="shared" si="57"/>
        <v>6.0776159052157983E-2</v>
      </c>
      <c r="AT553" s="135">
        <v>0.54900000000000004</v>
      </c>
      <c r="AU553" s="135">
        <f t="shared" si="62"/>
        <v>200.38500000000002</v>
      </c>
      <c r="AV553" s="176">
        <f t="shared" si="58"/>
        <v>1.0416966101493919</v>
      </c>
      <c r="AW553" s="135">
        <v>0.54900000000000004</v>
      </c>
      <c r="AX553" s="135">
        <f t="shared" si="63"/>
        <v>200.38500000000002</v>
      </c>
      <c r="AY553" s="90">
        <f t="shared" si="59"/>
        <v>-0.11369539909118689</v>
      </c>
      <c r="AZ553" s="176">
        <f t="shared" si="60"/>
        <v>0.98877737011036304</v>
      </c>
    </row>
    <row r="554" spans="43:52" x14ac:dyDescent="0.35">
      <c r="AQ554" s="135">
        <v>0.55000000000000004</v>
      </c>
      <c r="AR554" s="135">
        <f t="shared" si="61"/>
        <v>200.75000000000003</v>
      </c>
      <c r="AS554" s="176">
        <f t="shared" si="57"/>
        <v>6.0776159056353217E-2</v>
      </c>
      <c r="AT554" s="135">
        <v>0.55000000000000004</v>
      </c>
      <c r="AU554" s="135">
        <f t="shared" si="62"/>
        <v>200.75000000000003</v>
      </c>
      <c r="AV554" s="176">
        <f t="shared" si="58"/>
        <v>1.0416966101494622</v>
      </c>
      <c r="AW554" s="135">
        <v>0.55000000000000004</v>
      </c>
      <c r="AX554" s="135">
        <f t="shared" si="63"/>
        <v>200.75000000000003</v>
      </c>
      <c r="AY554" s="90">
        <f t="shared" si="59"/>
        <v>-0.11335292312617541</v>
      </c>
      <c r="AZ554" s="176">
        <f t="shared" si="60"/>
        <v>0.98911984607963999</v>
      </c>
    </row>
    <row r="555" spans="43:52" x14ac:dyDescent="0.35">
      <c r="AQ555" s="135">
        <v>0.55100000000000005</v>
      </c>
      <c r="AR555" s="135">
        <f t="shared" si="61"/>
        <v>201.11500000000001</v>
      </c>
      <c r="AS555" s="176">
        <f t="shared" si="57"/>
        <v>6.0776159060397864E-2</v>
      </c>
      <c r="AT555" s="135">
        <v>0.55100000000000005</v>
      </c>
      <c r="AU555" s="135">
        <f t="shared" si="62"/>
        <v>201.11500000000001</v>
      </c>
      <c r="AV555" s="176">
        <f t="shared" si="58"/>
        <v>1.0416966101495302</v>
      </c>
      <c r="AW555" s="135">
        <v>0.55100000000000005</v>
      </c>
      <c r="AX555" s="135">
        <f t="shared" si="63"/>
        <v>201.11500000000001</v>
      </c>
      <c r="AY555" s="90">
        <f t="shared" si="59"/>
        <v>-0.11301044716101405</v>
      </c>
      <c r="AZ555" s="176">
        <f t="shared" si="60"/>
        <v>0.98946232204891404</v>
      </c>
    </row>
    <row r="556" spans="43:52" x14ac:dyDescent="0.35">
      <c r="AQ556" s="135">
        <v>0.55200000000000005</v>
      </c>
      <c r="AR556" s="135">
        <f t="shared" si="61"/>
        <v>201.48000000000002</v>
      </c>
      <c r="AS556" s="176">
        <f t="shared" si="57"/>
        <v>6.0776159064297328E-2</v>
      </c>
      <c r="AT556" s="135">
        <v>0.55200000000000005</v>
      </c>
      <c r="AU556" s="135">
        <f t="shared" si="62"/>
        <v>201.48000000000002</v>
      </c>
      <c r="AV556" s="176">
        <f t="shared" si="58"/>
        <v>1.0416966101495955</v>
      </c>
      <c r="AW556" s="135">
        <v>0.55200000000000005</v>
      </c>
      <c r="AX556" s="135">
        <f t="shared" si="63"/>
        <v>201.48000000000002</v>
      </c>
      <c r="AY556" s="90">
        <f t="shared" si="59"/>
        <v>-0.11266801381872843</v>
      </c>
      <c r="AZ556" s="176">
        <f t="shared" si="60"/>
        <v>0.98980475539516433</v>
      </c>
    </row>
    <row r="557" spans="43:52" x14ac:dyDescent="0.35">
      <c r="AQ557" s="135">
        <v>0.55300000000000005</v>
      </c>
      <c r="AR557" s="135">
        <f t="shared" si="61"/>
        <v>201.84500000000003</v>
      </c>
      <c r="AS557" s="176">
        <f t="shared" si="57"/>
        <v>6.0776159068056806E-2</v>
      </c>
      <c r="AT557" s="135">
        <v>0.55300000000000005</v>
      </c>
      <c r="AU557" s="135">
        <f t="shared" si="62"/>
        <v>201.84500000000003</v>
      </c>
      <c r="AV557" s="176">
        <f t="shared" si="58"/>
        <v>1.0416966101496585</v>
      </c>
      <c r="AW557" s="135">
        <v>0.55300000000000005</v>
      </c>
      <c r="AX557" s="135">
        <f t="shared" si="63"/>
        <v>201.84500000000003</v>
      </c>
      <c r="AY557" s="90">
        <f t="shared" si="59"/>
        <v>-0.11232553785328318</v>
      </c>
      <c r="AZ557" s="176">
        <f t="shared" si="60"/>
        <v>0.99014723136443228</v>
      </c>
    </row>
    <row r="558" spans="43:52" x14ac:dyDescent="0.35">
      <c r="AQ558" s="135">
        <v>0.55400000000000005</v>
      </c>
      <c r="AR558" s="135">
        <f t="shared" si="61"/>
        <v>202.21</v>
      </c>
      <c r="AS558" s="176">
        <f t="shared" si="57"/>
        <v>6.0776159071681345E-2</v>
      </c>
      <c r="AT558" s="135">
        <v>0.55400000000000005</v>
      </c>
      <c r="AU558" s="135">
        <f t="shared" si="62"/>
        <v>202.21</v>
      </c>
      <c r="AV558" s="176">
        <f t="shared" si="58"/>
        <v>1.0416966101497194</v>
      </c>
      <c r="AW558" s="135">
        <v>0.55400000000000005</v>
      </c>
      <c r="AX558" s="135">
        <f t="shared" si="63"/>
        <v>202.21</v>
      </c>
      <c r="AY558" s="90">
        <f t="shared" si="59"/>
        <v>-0.1119830618877035</v>
      </c>
      <c r="AZ558" s="176">
        <f t="shared" si="60"/>
        <v>0.99048970733369723</v>
      </c>
    </row>
    <row r="559" spans="43:52" x14ac:dyDescent="0.35">
      <c r="AQ559" s="135">
        <v>0.55500000000000005</v>
      </c>
      <c r="AR559" s="135">
        <f t="shared" si="61"/>
        <v>202.57500000000002</v>
      </c>
      <c r="AS559" s="176">
        <f t="shared" si="57"/>
        <v>6.0776159075175765E-2</v>
      </c>
      <c r="AT559" s="135">
        <v>0.55500000000000005</v>
      </c>
      <c r="AU559" s="135">
        <f t="shared" si="62"/>
        <v>202.57500000000002</v>
      </c>
      <c r="AV559" s="176">
        <f t="shared" si="58"/>
        <v>1.041696610149778</v>
      </c>
      <c r="AW559" s="135">
        <v>0.55500000000000005</v>
      </c>
      <c r="AX559" s="135">
        <f t="shared" si="63"/>
        <v>202.57500000000002</v>
      </c>
      <c r="AY559" s="90">
        <f t="shared" si="59"/>
        <v>-0.11164058592199447</v>
      </c>
      <c r="AZ559" s="176">
        <f t="shared" si="60"/>
        <v>0.99083218330295941</v>
      </c>
    </row>
    <row r="560" spans="43:52" x14ac:dyDescent="0.35">
      <c r="AQ560" s="135">
        <v>0.55600000000000005</v>
      </c>
      <c r="AR560" s="135">
        <f t="shared" si="61"/>
        <v>202.94000000000003</v>
      </c>
      <c r="AS560" s="176">
        <f t="shared" si="57"/>
        <v>6.0776159078544757E-2</v>
      </c>
      <c r="AT560" s="135">
        <v>0.55600000000000005</v>
      </c>
      <c r="AU560" s="135">
        <f t="shared" si="62"/>
        <v>202.94000000000003</v>
      </c>
      <c r="AV560" s="176">
        <f t="shared" si="58"/>
        <v>1.0416966101498346</v>
      </c>
      <c r="AW560" s="135">
        <v>0.55600000000000005</v>
      </c>
      <c r="AX560" s="135">
        <f t="shared" si="63"/>
        <v>202.94000000000003</v>
      </c>
      <c r="AY560" s="90">
        <f t="shared" si="59"/>
        <v>-0.11129810995616053</v>
      </c>
      <c r="AZ560" s="176">
        <f t="shared" si="60"/>
        <v>0.99117465927221882</v>
      </c>
    </row>
    <row r="561" spans="43:52" x14ac:dyDescent="0.35">
      <c r="AQ561" s="135">
        <v>0.55700000000000005</v>
      </c>
      <c r="AR561" s="135">
        <f t="shared" si="61"/>
        <v>203.30500000000001</v>
      </c>
      <c r="AS561" s="176">
        <f t="shared" si="57"/>
        <v>6.0776159081792812E-2</v>
      </c>
      <c r="AT561" s="135">
        <v>0.55700000000000005</v>
      </c>
      <c r="AU561" s="135">
        <f t="shared" si="62"/>
        <v>203.30500000000001</v>
      </c>
      <c r="AV561" s="176">
        <f t="shared" si="58"/>
        <v>1.041696610149889</v>
      </c>
      <c r="AW561" s="135">
        <v>0.55700000000000005</v>
      </c>
      <c r="AX561" s="135">
        <f t="shared" si="63"/>
        <v>203.30500000000001</v>
      </c>
      <c r="AY561" s="90">
        <f t="shared" si="59"/>
        <v>-0.11095563399020647</v>
      </c>
      <c r="AZ561" s="176">
        <f t="shared" si="60"/>
        <v>0.99151713524147533</v>
      </c>
    </row>
    <row r="562" spans="43:52" x14ac:dyDescent="0.35">
      <c r="AQ562" s="135">
        <v>0.55800000000000005</v>
      </c>
      <c r="AR562" s="135">
        <f t="shared" si="61"/>
        <v>203.67000000000002</v>
      </c>
      <c r="AS562" s="176">
        <f t="shared" si="57"/>
        <v>6.0776159084924279E-2</v>
      </c>
      <c r="AT562" s="135">
        <v>0.55800000000000005</v>
      </c>
      <c r="AU562" s="135">
        <f t="shared" si="62"/>
        <v>203.67000000000002</v>
      </c>
      <c r="AV562" s="176">
        <f t="shared" si="58"/>
        <v>1.0416966101499416</v>
      </c>
      <c r="AW562" s="135">
        <v>0.55800000000000005</v>
      </c>
      <c r="AX562" s="135">
        <f t="shared" si="63"/>
        <v>203.67000000000002</v>
      </c>
      <c r="AY562" s="90">
        <f t="shared" si="59"/>
        <v>-0.11061315802413652</v>
      </c>
      <c r="AZ562" s="176">
        <f t="shared" si="60"/>
        <v>0.99185961121072941</v>
      </c>
    </row>
    <row r="563" spans="43:52" x14ac:dyDescent="0.35">
      <c r="AQ563" s="135">
        <v>0.55900000000000005</v>
      </c>
      <c r="AR563" s="135">
        <f t="shared" si="61"/>
        <v>204.03500000000003</v>
      </c>
      <c r="AS563" s="176">
        <f t="shared" si="57"/>
        <v>6.0776159087943329E-2</v>
      </c>
      <c r="AT563" s="135">
        <v>0.55900000000000005</v>
      </c>
      <c r="AU563" s="135">
        <f t="shared" si="62"/>
        <v>204.03500000000003</v>
      </c>
      <c r="AV563" s="176">
        <f t="shared" si="58"/>
        <v>1.0416966101499923</v>
      </c>
      <c r="AW563" s="135">
        <v>0.55900000000000005</v>
      </c>
      <c r="AX563" s="135">
        <f t="shared" si="63"/>
        <v>204.03500000000003</v>
      </c>
      <c r="AY563" s="90">
        <f t="shared" si="59"/>
        <v>-0.11027068205795497</v>
      </c>
      <c r="AZ563" s="176">
        <f t="shared" si="60"/>
        <v>0.99220208717998071</v>
      </c>
    </row>
    <row r="564" spans="43:52" x14ac:dyDescent="0.35">
      <c r="AQ564" s="135">
        <v>0.56000000000000005</v>
      </c>
      <c r="AR564" s="135">
        <f t="shared" si="61"/>
        <v>204.4</v>
      </c>
      <c r="AS564" s="176">
        <f t="shared" si="57"/>
        <v>6.0776159090854015E-2</v>
      </c>
      <c r="AT564" s="135">
        <v>0.56000000000000005</v>
      </c>
      <c r="AU564" s="135">
        <f t="shared" si="62"/>
        <v>204.4</v>
      </c>
      <c r="AV564" s="176">
        <f t="shared" si="58"/>
        <v>1.0416966101500411</v>
      </c>
      <c r="AW564" s="135">
        <v>0.56000000000000005</v>
      </c>
      <c r="AX564" s="135">
        <f t="shared" si="63"/>
        <v>204.4</v>
      </c>
      <c r="AY564" s="90">
        <f t="shared" si="59"/>
        <v>-0.10992824871468614</v>
      </c>
      <c r="AZ564" s="176">
        <f t="shared" si="60"/>
        <v>0.99254452052620901</v>
      </c>
    </row>
    <row r="565" spans="43:52" x14ac:dyDescent="0.35">
      <c r="AQ565" s="135">
        <v>0.56100000000000005</v>
      </c>
      <c r="AR565" s="135">
        <f t="shared" si="61"/>
        <v>204.76500000000001</v>
      </c>
      <c r="AS565" s="176">
        <f t="shared" si="57"/>
        <v>6.0776159093660215E-2</v>
      </c>
      <c r="AT565" s="135">
        <v>0.56100000000000005</v>
      </c>
      <c r="AU565" s="135">
        <f t="shared" si="62"/>
        <v>204.76500000000001</v>
      </c>
      <c r="AV565" s="176">
        <f t="shared" si="58"/>
        <v>1.0416966101500882</v>
      </c>
      <c r="AW565" s="135">
        <v>0.56100000000000005</v>
      </c>
      <c r="AX565" s="135">
        <f t="shared" si="63"/>
        <v>204.76500000000001</v>
      </c>
      <c r="AY565" s="90">
        <f t="shared" si="59"/>
        <v>-0.10958577274829334</v>
      </c>
      <c r="AZ565" s="176">
        <f t="shared" si="60"/>
        <v>0.99288699649545498</v>
      </c>
    </row>
    <row r="566" spans="43:52" x14ac:dyDescent="0.35">
      <c r="AQ566" s="135">
        <v>0.56200000000000006</v>
      </c>
      <c r="AR566" s="135">
        <f t="shared" si="61"/>
        <v>205.13000000000002</v>
      </c>
      <c r="AS566" s="176">
        <f t="shared" si="57"/>
        <v>6.0776159096365683E-2</v>
      </c>
      <c r="AT566" s="135">
        <v>0.56200000000000006</v>
      </c>
      <c r="AU566" s="135">
        <f t="shared" si="62"/>
        <v>205.13000000000002</v>
      </c>
      <c r="AV566" s="176">
        <f t="shared" si="58"/>
        <v>1.0416966101501337</v>
      </c>
      <c r="AW566" s="135">
        <v>0.56200000000000006</v>
      </c>
      <c r="AX566" s="135">
        <f t="shared" si="63"/>
        <v>205.13000000000002</v>
      </c>
      <c r="AY566" s="90">
        <f t="shared" si="59"/>
        <v>-0.10924329678180038</v>
      </c>
      <c r="AZ566" s="176">
        <f t="shared" si="60"/>
        <v>0.99322947246469895</v>
      </c>
    </row>
    <row r="567" spans="43:52" x14ac:dyDescent="0.35">
      <c r="AQ567" s="135">
        <v>0.56299999999999994</v>
      </c>
      <c r="AR567" s="135">
        <f t="shared" si="61"/>
        <v>205.49499999999998</v>
      </c>
      <c r="AS567" s="176">
        <f t="shared" si="57"/>
        <v>6.0776159098974034E-2</v>
      </c>
      <c r="AT567" s="135">
        <v>0.56299999999999994</v>
      </c>
      <c r="AU567" s="135">
        <f t="shared" si="62"/>
        <v>205.49499999999998</v>
      </c>
      <c r="AV567" s="176">
        <f t="shared" si="58"/>
        <v>1.0416966101501774</v>
      </c>
      <c r="AW567" s="135">
        <v>0.56299999999999994</v>
      </c>
      <c r="AX567" s="135">
        <f t="shared" si="63"/>
        <v>205.49499999999998</v>
      </c>
      <c r="AY567" s="90">
        <f t="shared" si="59"/>
        <v>-0.10890082081521127</v>
      </c>
      <c r="AZ567" s="176">
        <f t="shared" si="60"/>
        <v>0.99357194843394014</v>
      </c>
    </row>
    <row r="568" spans="43:52" x14ac:dyDescent="0.35">
      <c r="AQ568" s="135">
        <v>0.56399999999999995</v>
      </c>
      <c r="AR568" s="135">
        <f t="shared" si="61"/>
        <v>205.85999999999999</v>
      </c>
      <c r="AS568" s="176">
        <f t="shared" si="57"/>
        <v>6.0776159101488758E-2</v>
      </c>
      <c r="AT568" s="135">
        <v>0.56399999999999995</v>
      </c>
      <c r="AU568" s="135">
        <f t="shared" si="62"/>
        <v>205.85999999999999</v>
      </c>
      <c r="AV568" s="176">
        <f t="shared" si="58"/>
        <v>1.0416966101502196</v>
      </c>
      <c r="AW568" s="135">
        <v>0.56399999999999995</v>
      </c>
      <c r="AX568" s="135">
        <f t="shared" si="63"/>
        <v>205.85999999999999</v>
      </c>
      <c r="AY568" s="90">
        <f t="shared" si="59"/>
        <v>-0.10855834484852925</v>
      </c>
      <c r="AZ568" s="176">
        <f t="shared" si="60"/>
        <v>0.99391442440317923</v>
      </c>
    </row>
    <row r="569" spans="43:52" x14ac:dyDescent="0.35">
      <c r="AQ569" s="135">
        <v>0.56499999999999995</v>
      </c>
      <c r="AR569" s="135">
        <f t="shared" si="61"/>
        <v>206.22499999999999</v>
      </c>
      <c r="AS569" s="176">
        <f t="shared" si="57"/>
        <v>6.0776159103913215E-2</v>
      </c>
      <c r="AT569" s="135">
        <v>0.56499999999999995</v>
      </c>
      <c r="AU569" s="135">
        <f t="shared" si="62"/>
        <v>206.22499999999999</v>
      </c>
      <c r="AV569" s="176">
        <f t="shared" si="58"/>
        <v>1.0416966101502603</v>
      </c>
      <c r="AW569" s="135">
        <v>0.56499999999999995</v>
      </c>
      <c r="AX569" s="135">
        <f t="shared" si="63"/>
        <v>206.22499999999999</v>
      </c>
      <c r="AY569" s="90">
        <f t="shared" si="59"/>
        <v>-0.10821586888175785</v>
      </c>
      <c r="AZ569" s="176">
        <f t="shared" si="60"/>
        <v>0.99425690037241576</v>
      </c>
    </row>
    <row r="570" spans="43:52" x14ac:dyDescent="0.35">
      <c r="AQ570" s="135">
        <v>0.56599999999999995</v>
      </c>
      <c r="AR570" s="135">
        <f t="shared" si="61"/>
        <v>206.58999999999997</v>
      </c>
      <c r="AS570" s="176">
        <f t="shared" si="57"/>
        <v>6.0776159106250643E-2</v>
      </c>
      <c r="AT570" s="135">
        <v>0.56599999999999995</v>
      </c>
      <c r="AU570" s="135">
        <f t="shared" si="62"/>
        <v>206.58999999999997</v>
      </c>
      <c r="AV570" s="176">
        <f t="shared" si="58"/>
        <v>1.0416966101502996</v>
      </c>
      <c r="AW570" s="135">
        <v>0.56599999999999995</v>
      </c>
      <c r="AX570" s="135">
        <f t="shared" si="63"/>
        <v>206.58999999999997</v>
      </c>
      <c r="AY570" s="90">
        <f t="shared" si="59"/>
        <v>-0.10787339291490031</v>
      </c>
      <c r="AZ570" s="176">
        <f t="shared" si="60"/>
        <v>0.99459937634164985</v>
      </c>
    </row>
    <row r="571" spans="43:52" x14ac:dyDescent="0.35">
      <c r="AQ571" s="135">
        <v>0.56699999999999995</v>
      </c>
      <c r="AR571" s="135">
        <f t="shared" si="61"/>
        <v>206.95499999999998</v>
      </c>
      <c r="AS571" s="176">
        <f t="shared" si="57"/>
        <v>6.0776159108504167E-2</v>
      </c>
      <c r="AT571" s="135">
        <v>0.56699999999999995</v>
      </c>
      <c r="AU571" s="135">
        <f t="shared" si="62"/>
        <v>206.95499999999998</v>
      </c>
      <c r="AV571" s="176">
        <f t="shared" si="58"/>
        <v>1.0416966101503373</v>
      </c>
      <c r="AW571" s="135">
        <v>0.56699999999999995</v>
      </c>
      <c r="AX571" s="135">
        <f t="shared" si="63"/>
        <v>206.95499999999998</v>
      </c>
      <c r="AY571" s="90">
        <f t="shared" si="59"/>
        <v>-0.10753095957098012</v>
      </c>
      <c r="AZ571" s="176">
        <f t="shared" si="60"/>
        <v>0.99494180968786128</v>
      </c>
    </row>
    <row r="572" spans="43:52" x14ac:dyDescent="0.35">
      <c r="AQ572" s="135">
        <v>0.56799999999999995</v>
      </c>
      <c r="AR572" s="135">
        <f t="shared" si="61"/>
        <v>207.32</v>
      </c>
      <c r="AS572" s="176">
        <f t="shared" si="57"/>
        <v>6.077615911067679E-2</v>
      </c>
      <c r="AT572" s="135">
        <v>0.56799999999999995</v>
      </c>
      <c r="AU572" s="135">
        <f t="shared" si="62"/>
        <v>207.32</v>
      </c>
      <c r="AV572" s="176">
        <f t="shared" si="58"/>
        <v>1.0416966101503737</v>
      </c>
      <c r="AW572" s="135">
        <v>0.56799999999999995</v>
      </c>
      <c r="AX572" s="135">
        <f t="shared" si="63"/>
        <v>207.32</v>
      </c>
      <c r="AY572" s="90">
        <f t="shared" si="59"/>
        <v>-0.10718848360395947</v>
      </c>
      <c r="AZ572" s="176">
        <f t="shared" si="60"/>
        <v>0.99528428565709104</v>
      </c>
    </row>
    <row r="573" spans="43:52" x14ac:dyDescent="0.35">
      <c r="AQ573" s="135">
        <v>0.56899999999999995</v>
      </c>
      <c r="AR573" s="135">
        <f t="shared" si="61"/>
        <v>207.68499999999997</v>
      </c>
      <c r="AS573" s="176">
        <f t="shared" si="57"/>
        <v>6.0776159112771427E-2</v>
      </c>
      <c r="AT573" s="135">
        <v>0.56899999999999995</v>
      </c>
      <c r="AU573" s="135">
        <f t="shared" si="62"/>
        <v>207.68499999999997</v>
      </c>
      <c r="AV573" s="176">
        <f t="shared" si="58"/>
        <v>1.041696610150409</v>
      </c>
      <c r="AW573" s="135">
        <v>0.56899999999999995</v>
      </c>
      <c r="AX573" s="135">
        <f t="shared" si="63"/>
        <v>207.68499999999997</v>
      </c>
      <c r="AY573" s="90">
        <f t="shared" si="59"/>
        <v>-0.10684600763686179</v>
      </c>
      <c r="AZ573" s="176">
        <f t="shared" si="60"/>
        <v>0.99562676162631858</v>
      </c>
    </row>
    <row r="574" spans="43:52" x14ac:dyDescent="0.35">
      <c r="AQ574" s="135">
        <v>0.56999999999999995</v>
      </c>
      <c r="AR574" s="135">
        <f t="shared" si="61"/>
        <v>208.04999999999998</v>
      </c>
      <c r="AS574" s="176">
        <f t="shared" si="57"/>
        <v>6.0776159114790881E-2</v>
      </c>
      <c r="AT574" s="135">
        <v>0.56999999999999995</v>
      </c>
      <c r="AU574" s="135">
        <f t="shared" si="62"/>
        <v>208.04999999999998</v>
      </c>
      <c r="AV574" s="176">
        <f t="shared" si="58"/>
        <v>1.0416966101504428</v>
      </c>
      <c r="AW574" s="135">
        <v>0.56999999999999995</v>
      </c>
      <c r="AX574" s="135">
        <f t="shared" si="63"/>
        <v>208.04999999999998</v>
      </c>
      <c r="AY574" s="90">
        <f t="shared" si="59"/>
        <v>-0.10650353166968972</v>
      </c>
      <c r="AZ574" s="176">
        <f t="shared" si="60"/>
        <v>0.9959692375955439</v>
      </c>
    </row>
    <row r="575" spans="43:52" x14ac:dyDescent="0.35">
      <c r="AQ575" s="135">
        <v>0.57099999999999995</v>
      </c>
      <c r="AR575" s="135">
        <f t="shared" si="61"/>
        <v>208.41499999999999</v>
      </c>
      <c r="AS575" s="176">
        <f t="shared" si="57"/>
        <v>6.0776159116737838E-2</v>
      </c>
      <c r="AT575" s="135">
        <v>0.57099999999999995</v>
      </c>
      <c r="AU575" s="135">
        <f t="shared" si="62"/>
        <v>208.41499999999999</v>
      </c>
      <c r="AV575" s="176">
        <f t="shared" si="58"/>
        <v>1.0416966101504754</v>
      </c>
      <c r="AW575" s="135">
        <v>0.57099999999999995</v>
      </c>
      <c r="AX575" s="135">
        <f t="shared" si="63"/>
        <v>208.41499999999999</v>
      </c>
      <c r="AY575" s="90">
        <f t="shared" si="59"/>
        <v>-0.10616105570244626</v>
      </c>
      <c r="AZ575" s="176">
        <f t="shared" si="60"/>
        <v>0.99631171356476689</v>
      </c>
    </row>
    <row r="576" spans="43:52" x14ac:dyDescent="0.35">
      <c r="AQ576" s="135">
        <v>0.57199999999999995</v>
      </c>
      <c r="AR576" s="135">
        <f t="shared" si="61"/>
        <v>208.77999999999997</v>
      </c>
      <c r="AS576" s="176">
        <f t="shared" si="57"/>
        <v>6.0776159118614906E-2</v>
      </c>
      <c r="AT576" s="135">
        <v>0.57199999999999995</v>
      </c>
      <c r="AU576" s="135">
        <f t="shared" si="62"/>
        <v>208.77999999999997</v>
      </c>
      <c r="AV576" s="176">
        <f t="shared" si="58"/>
        <v>1.041696610150507</v>
      </c>
      <c r="AW576" s="135">
        <v>0.57199999999999995</v>
      </c>
      <c r="AX576" s="135">
        <f t="shared" si="63"/>
        <v>208.77999999999997</v>
      </c>
      <c r="AY576" s="90">
        <f t="shared" si="59"/>
        <v>-0.10581857973513363</v>
      </c>
      <c r="AZ576" s="176">
        <f t="shared" si="60"/>
        <v>0.99665418953398821</v>
      </c>
    </row>
    <row r="577" spans="43:52" x14ac:dyDescent="0.35">
      <c r="AQ577" s="135">
        <v>0.57299999999999995</v>
      </c>
      <c r="AR577" s="135">
        <f t="shared" si="61"/>
        <v>209.14499999999998</v>
      </c>
      <c r="AS577" s="176">
        <f t="shared" si="57"/>
        <v>6.0776159120424604E-2</v>
      </c>
      <c r="AT577" s="135">
        <v>0.57299999999999995</v>
      </c>
      <c r="AU577" s="135">
        <f t="shared" si="62"/>
        <v>209.14499999999998</v>
      </c>
      <c r="AV577" s="176">
        <f t="shared" si="58"/>
        <v>1.0416966101505374</v>
      </c>
      <c r="AW577" s="135">
        <v>0.57299999999999995</v>
      </c>
      <c r="AX577" s="135">
        <f t="shared" si="63"/>
        <v>209.14499999999998</v>
      </c>
      <c r="AY577" s="90">
        <f t="shared" si="59"/>
        <v>-0.10547610376775451</v>
      </c>
      <c r="AZ577" s="176">
        <f t="shared" si="60"/>
        <v>0.99699666550320742</v>
      </c>
    </row>
    <row r="578" spans="43:52" x14ac:dyDescent="0.35">
      <c r="AQ578" s="135">
        <v>0.57399999999999995</v>
      </c>
      <c r="AR578" s="135">
        <f t="shared" si="61"/>
        <v>209.51</v>
      </c>
      <c r="AS578" s="176">
        <f t="shared" si="57"/>
        <v>6.0776159122169333E-2</v>
      </c>
      <c r="AT578" s="135">
        <v>0.57399999999999995</v>
      </c>
      <c r="AU578" s="135">
        <f t="shared" si="62"/>
        <v>209.51</v>
      </c>
      <c r="AV578" s="176">
        <f t="shared" si="58"/>
        <v>1.0416966101505667</v>
      </c>
      <c r="AW578" s="135">
        <v>0.57399999999999995</v>
      </c>
      <c r="AX578" s="135">
        <f t="shared" si="63"/>
        <v>209.51</v>
      </c>
      <c r="AY578" s="90">
        <f t="shared" si="59"/>
        <v>-0.10513362780031155</v>
      </c>
      <c r="AZ578" s="176">
        <f t="shared" si="60"/>
        <v>0.99733914147242453</v>
      </c>
    </row>
    <row r="579" spans="43:52" x14ac:dyDescent="0.35">
      <c r="AQ579" s="135">
        <v>0.57499999999999996</v>
      </c>
      <c r="AR579" s="135">
        <f t="shared" si="61"/>
        <v>209.87499999999997</v>
      </c>
      <c r="AS579" s="176">
        <f t="shared" si="57"/>
        <v>6.0776159123851432E-2</v>
      </c>
      <c r="AT579" s="135">
        <v>0.57499999999999996</v>
      </c>
      <c r="AU579" s="135">
        <f t="shared" si="62"/>
        <v>209.87499999999997</v>
      </c>
      <c r="AV579" s="176">
        <f t="shared" si="58"/>
        <v>1.0416966101505949</v>
      </c>
      <c r="AW579" s="135">
        <v>0.57499999999999996</v>
      </c>
      <c r="AX579" s="135">
        <f t="shared" si="63"/>
        <v>209.87499999999997</v>
      </c>
      <c r="AY579" s="90">
        <f t="shared" si="59"/>
        <v>-0.10479119445582737</v>
      </c>
      <c r="AZ579" s="176">
        <f t="shared" si="60"/>
        <v>0.99768157481861885</v>
      </c>
    </row>
    <row r="580" spans="43:52" x14ac:dyDescent="0.35">
      <c r="AQ580" s="135">
        <v>0.57599999999999996</v>
      </c>
      <c r="AR580" s="135">
        <f t="shared" si="61"/>
        <v>210.23999999999998</v>
      </c>
      <c r="AS580" s="176">
        <f t="shared" ref="AS580:AS643" si="64">$BP$36*$BR$20/$BR$13*(1-EXP(-$BR$13*AQ580))</f>
        <v>6.0776159125473156E-2</v>
      </c>
      <c r="AT580" s="135">
        <v>0.57599999999999996</v>
      </c>
      <c r="AU580" s="135">
        <f t="shared" si="62"/>
        <v>210.23999999999998</v>
      </c>
      <c r="AV580" s="176">
        <f t="shared" ref="AV580:AV643" si="65">$BR$15*$BR$20/$BR$14*(1-EXP(-$BR$14*AT580))-$BR$16*(EXP(-$BR$13*AT580)-EXP(-$BR$14*AT580))</f>
        <v>1.041696610150622</v>
      </c>
      <c r="AW580" s="135">
        <v>0.57599999999999996</v>
      </c>
      <c r="AX580" s="135">
        <f t="shared" si="63"/>
        <v>210.23999999999998</v>
      </c>
      <c r="AY580" s="90">
        <f t="shared" ref="AY580:AY643" si="66">-EXP(-(Lm)*AW580)*(-$BR$17+(EXP(Lm-$BR$14)-EXP((Lm-$BR$14)*AW580))*(($BR$20*$BR$15-$BR$14*$BR$16+$BR$16*Lm)*$BR$14-$BR$20*$BR$15*Lm)/($BR$14*($BR$14-Lm))+$BR$16*($BR$14-Lm)*(1-EXP((Lm-$BR$13)*AW580))/($BR$13-Lm)+$BR$20*(EXP(Lm*AW580)-1)*($BR$15*(1/$BR$14-1/Lm)+1/($BP$42*Lm))+($BR$20*$BR$15/$BR$14-$BR$16)*(1-EXP(Lm-$BR$14)))</f>
        <v>-0.10444871848826316</v>
      </c>
      <c r="AZ580" s="176">
        <f t="shared" ref="AZ580:AZ643" si="67">AS580+AV580+AY580</f>
        <v>0.99802405078783196</v>
      </c>
    </row>
    <row r="581" spans="43:52" x14ac:dyDescent="0.35">
      <c r="AQ581" s="135">
        <v>0.57699999999999996</v>
      </c>
      <c r="AR581" s="135">
        <f t="shared" si="61"/>
        <v>210.60499999999999</v>
      </c>
      <c r="AS581" s="176">
        <f t="shared" si="64"/>
        <v>6.0776159127036662E-2</v>
      </c>
      <c r="AT581" s="135">
        <v>0.57699999999999996</v>
      </c>
      <c r="AU581" s="135">
        <f t="shared" si="62"/>
        <v>210.60499999999999</v>
      </c>
      <c r="AV581" s="176">
        <f t="shared" si="65"/>
        <v>1.0416966101506484</v>
      </c>
      <c r="AW581" s="135">
        <v>0.57699999999999996</v>
      </c>
      <c r="AX581" s="135">
        <f t="shared" si="63"/>
        <v>210.60499999999999</v>
      </c>
      <c r="AY581" s="90">
        <f t="shared" si="66"/>
        <v>-0.1041062425206418</v>
      </c>
      <c r="AZ581" s="176">
        <f t="shared" si="67"/>
        <v>0.99836652675704318</v>
      </c>
    </row>
    <row r="582" spans="43:52" x14ac:dyDescent="0.35">
      <c r="AQ582" s="135">
        <v>0.57799999999999996</v>
      </c>
      <c r="AR582" s="135">
        <f t="shared" ref="AR582:AR645" si="68">AQ582*365</f>
        <v>210.97</v>
      </c>
      <c r="AS582" s="176">
        <f t="shared" si="64"/>
        <v>6.0776159128544047E-2</v>
      </c>
      <c r="AT582" s="135">
        <v>0.57799999999999996</v>
      </c>
      <c r="AU582" s="135">
        <f t="shared" ref="AU582:AU645" si="69">AT582*365</f>
        <v>210.97</v>
      </c>
      <c r="AV582" s="176">
        <f t="shared" si="65"/>
        <v>1.0416966101506735</v>
      </c>
      <c r="AW582" s="135">
        <v>0.57799999999999996</v>
      </c>
      <c r="AX582" s="135">
        <f t="shared" ref="AX582:AX645" si="70">AW582*365</f>
        <v>210.97</v>
      </c>
      <c r="AY582" s="90">
        <f t="shared" si="66"/>
        <v>-0.10376376655296535</v>
      </c>
      <c r="AZ582" s="176">
        <f t="shared" si="67"/>
        <v>0.99870900272625218</v>
      </c>
    </row>
    <row r="583" spans="43:52" x14ac:dyDescent="0.35">
      <c r="AQ583" s="135">
        <v>0.57899999999999996</v>
      </c>
      <c r="AR583" s="135">
        <f t="shared" si="68"/>
        <v>211.33499999999998</v>
      </c>
      <c r="AS583" s="176">
        <f t="shared" si="64"/>
        <v>6.0776159129997315E-2</v>
      </c>
      <c r="AT583" s="135">
        <v>0.57899999999999996</v>
      </c>
      <c r="AU583" s="135">
        <f t="shared" si="69"/>
        <v>211.33499999999998</v>
      </c>
      <c r="AV583" s="176">
        <f t="shared" si="65"/>
        <v>1.0416966101506979</v>
      </c>
      <c r="AW583" s="135">
        <v>0.57899999999999996</v>
      </c>
      <c r="AX583" s="135">
        <f t="shared" si="70"/>
        <v>211.33499999999998</v>
      </c>
      <c r="AY583" s="90">
        <f t="shared" si="66"/>
        <v>-0.10342129058523572</v>
      </c>
      <c r="AZ583" s="176">
        <f t="shared" si="67"/>
        <v>0.99905147869545952</v>
      </c>
    </row>
    <row r="584" spans="43:52" x14ac:dyDescent="0.35">
      <c r="AQ584" s="135">
        <v>0.57999999999999996</v>
      </c>
      <c r="AR584" s="135">
        <f t="shared" si="68"/>
        <v>211.7</v>
      </c>
      <c r="AS584" s="176">
        <f t="shared" si="64"/>
        <v>6.0776159131398423E-2</v>
      </c>
      <c r="AT584" s="135">
        <v>0.57999999999999996</v>
      </c>
      <c r="AU584" s="135">
        <f t="shared" si="69"/>
        <v>211.7</v>
      </c>
      <c r="AV584" s="176">
        <f t="shared" si="65"/>
        <v>1.0416966101507215</v>
      </c>
      <c r="AW584" s="135">
        <v>0.57999999999999996</v>
      </c>
      <c r="AX584" s="135">
        <f t="shared" si="70"/>
        <v>211.7</v>
      </c>
      <c r="AY584" s="90">
        <f t="shared" si="66"/>
        <v>-0.10307881461745493</v>
      </c>
      <c r="AZ584" s="176">
        <f t="shared" si="67"/>
        <v>0.99939395466466496</v>
      </c>
    </row>
    <row r="585" spans="43:52" x14ac:dyDescent="0.35">
      <c r="AQ585" s="135">
        <v>0.58099999999999996</v>
      </c>
      <c r="AR585" s="135">
        <f t="shared" si="68"/>
        <v>212.065</v>
      </c>
      <c r="AS585" s="176">
        <f t="shared" si="64"/>
        <v>6.0776159132749238E-2</v>
      </c>
      <c r="AT585" s="135">
        <v>0.58099999999999996</v>
      </c>
      <c r="AU585" s="135">
        <f t="shared" si="69"/>
        <v>212.065</v>
      </c>
      <c r="AV585" s="176">
        <f t="shared" si="65"/>
        <v>1.0416966101507441</v>
      </c>
      <c r="AW585" s="135">
        <v>0.58099999999999996</v>
      </c>
      <c r="AX585" s="135">
        <f t="shared" si="70"/>
        <v>212.065</v>
      </c>
      <c r="AY585" s="90">
        <f t="shared" si="66"/>
        <v>-0.10273633864962495</v>
      </c>
      <c r="AZ585" s="176">
        <f t="shared" si="67"/>
        <v>0.9997364306338683</v>
      </c>
    </row>
    <row r="586" spans="43:52" x14ac:dyDescent="0.35">
      <c r="AQ586" s="135">
        <v>0.58199999999999996</v>
      </c>
      <c r="AR586" s="135">
        <f t="shared" si="68"/>
        <v>212.42999999999998</v>
      </c>
      <c r="AS586" s="176">
        <f t="shared" si="64"/>
        <v>6.0776159134051565E-2</v>
      </c>
      <c r="AT586" s="135">
        <v>0.58199999999999996</v>
      </c>
      <c r="AU586" s="135">
        <f t="shared" si="69"/>
        <v>212.42999999999998</v>
      </c>
      <c r="AV586" s="176">
        <f t="shared" si="65"/>
        <v>1.0416966101507661</v>
      </c>
      <c r="AW586" s="135">
        <v>0.58199999999999996</v>
      </c>
      <c r="AX586" s="135">
        <f t="shared" si="70"/>
        <v>212.42999999999998</v>
      </c>
      <c r="AY586" s="90">
        <f t="shared" si="66"/>
        <v>-0.10239386268174734</v>
      </c>
      <c r="AZ586" s="176">
        <f t="shared" si="67"/>
        <v>1.0000789066030704</v>
      </c>
    </row>
    <row r="587" spans="43:52" x14ac:dyDescent="0.35">
      <c r="AQ587" s="135">
        <v>0.58299999999999996</v>
      </c>
      <c r="AR587" s="135">
        <f t="shared" si="68"/>
        <v>212.79499999999999</v>
      </c>
      <c r="AS587" s="176">
        <f t="shared" si="64"/>
        <v>6.0776159135307137E-2</v>
      </c>
      <c r="AT587" s="135">
        <v>0.58299999999999996</v>
      </c>
      <c r="AU587" s="135">
        <f t="shared" si="69"/>
        <v>212.79499999999999</v>
      </c>
      <c r="AV587" s="176">
        <f t="shared" si="65"/>
        <v>1.0416966101507872</v>
      </c>
      <c r="AW587" s="135">
        <v>0.58299999999999996</v>
      </c>
      <c r="AX587" s="135">
        <f t="shared" si="70"/>
        <v>212.79499999999999</v>
      </c>
      <c r="AY587" s="90">
        <f t="shared" si="66"/>
        <v>-0.1020514293368445</v>
      </c>
      <c r="AZ587" s="176">
        <f t="shared" si="67"/>
        <v>1.0004213399492499</v>
      </c>
    </row>
    <row r="588" spans="43:52" x14ac:dyDescent="0.35">
      <c r="AQ588" s="135">
        <v>0.58399999999999996</v>
      </c>
      <c r="AR588" s="135">
        <f t="shared" si="68"/>
        <v>213.16</v>
      </c>
      <c r="AS588" s="176">
        <f t="shared" si="64"/>
        <v>6.0776159136517641E-2</v>
      </c>
      <c r="AT588" s="135">
        <v>0.58399999999999996</v>
      </c>
      <c r="AU588" s="135">
        <f t="shared" si="69"/>
        <v>213.16</v>
      </c>
      <c r="AV588" s="176">
        <f t="shared" si="65"/>
        <v>1.0416966101508074</v>
      </c>
      <c r="AW588" s="135">
        <v>0.58399999999999996</v>
      </c>
      <c r="AX588" s="135">
        <f t="shared" si="70"/>
        <v>213.16</v>
      </c>
      <c r="AY588" s="90">
        <f t="shared" si="66"/>
        <v>-0.10170895336887718</v>
      </c>
      <c r="AZ588" s="176">
        <f t="shared" si="67"/>
        <v>1.000763815918448</v>
      </c>
    </row>
    <row r="589" spans="43:52" x14ac:dyDescent="0.35">
      <c r="AQ589" s="135">
        <v>0.58499999999999996</v>
      </c>
      <c r="AR589" s="135">
        <f t="shared" si="68"/>
        <v>213.52499999999998</v>
      </c>
      <c r="AS589" s="176">
        <f t="shared" si="64"/>
        <v>6.0776159137684693E-2</v>
      </c>
      <c r="AT589" s="135">
        <v>0.58499999999999996</v>
      </c>
      <c r="AU589" s="135">
        <f t="shared" si="69"/>
        <v>213.52499999999998</v>
      </c>
      <c r="AV589" s="176">
        <f t="shared" si="65"/>
        <v>1.0416966101508269</v>
      </c>
      <c r="AW589" s="135">
        <v>0.58499999999999996</v>
      </c>
      <c r="AX589" s="135">
        <f t="shared" si="70"/>
        <v>213.52499999999998</v>
      </c>
      <c r="AY589" s="90">
        <f t="shared" si="66"/>
        <v>-0.10136647740086746</v>
      </c>
      <c r="AZ589" s="176">
        <f t="shared" si="67"/>
        <v>1.0011062918876443</v>
      </c>
    </row>
    <row r="590" spans="43:52" x14ac:dyDescent="0.35">
      <c r="AQ590" s="135">
        <v>0.58599999999999997</v>
      </c>
      <c r="AR590" s="135">
        <f t="shared" si="68"/>
        <v>213.89</v>
      </c>
      <c r="AS590" s="176">
        <f t="shared" si="64"/>
        <v>6.0776159138809856E-2</v>
      </c>
      <c r="AT590" s="135">
        <v>0.58599999999999997</v>
      </c>
      <c r="AU590" s="135">
        <f t="shared" si="69"/>
        <v>213.89</v>
      </c>
      <c r="AV590" s="176">
        <f t="shared" si="65"/>
        <v>1.0416966101508458</v>
      </c>
      <c r="AW590" s="135">
        <v>0.58599999999999997</v>
      </c>
      <c r="AX590" s="135">
        <f t="shared" si="70"/>
        <v>213.89</v>
      </c>
      <c r="AY590" s="90">
        <f t="shared" si="66"/>
        <v>-0.10102400143281688</v>
      </c>
      <c r="AZ590" s="176">
        <f t="shared" si="67"/>
        <v>1.0014487678568387</v>
      </c>
    </row>
    <row r="591" spans="43:52" x14ac:dyDescent="0.35">
      <c r="AQ591" s="135">
        <v>0.58699999999999997</v>
      </c>
      <c r="AR591" s="135">
        <f t="shared" si="68"/>
        <v>214.255</v>
      </c>
      <c r="AS591" s="176">
        <f t="shared" si="64"/>
        <v>6.077615913989462E-2</v>
      </c>
      <c r="AT591" s="135">
        <v>0.58699999999999997</v>
      </c>
      <c r="AU591" s="135">
        <f t="shared" si="69"/>
        <v>214.255</v>
      </c>
      <c r="AV591" s="176">
        <f t="shared" si="65"/>
        <v>1.041696610150864</v>
      </c>
      <c r="AW591" s="135">
        <v>0.58699999999999997</v>
      </c>
      <c r="AX591" s="135">
        <f t="shared" si="70"/>
        <v>214.255</v>
      </c>
      <c r="AY591" s="90">
        <f t="shared" si="66"/>
        <v>-0.100681525464727</v>
      </c>
      <c r="AZ591" s="176">
        <f t="shared" si="67"/>
        <v>1.0017912438260315</v>
      </c>
    </row>
    <row r="592" spans="43:52" x14ac:dyDescent="0.35">
      <c r="AQ592" s="135">
        <v>0.58799999999999997</v>
      </c>
      <c r="AR592" s="135">
        <f t="shared" si="68"/>
        <v>214.61999999999998</v>
      </c>
      <c r="AS592" s="176">
        <f t="shared" si="64"/>
        <v>6.077615914094045E-2</v>
      </c>
      <c r="AT592" s="135">
        <v>0.58799999999999997</v>
      </c>
      <c r="AU592" s="135">
        <f t="shared" si="69"/>
        <v>214.61999999999998</v>
      </c>
      <c r="AV592" s="176">
        <f t="shared" si="65"/>
        <v>1.0416966101508816</v>
      </c>
      <c r="AW592" s="135">
        <v>0.58799999999999997</v>
      </c>
      <c r="AX592" s="135">
        <f t="shared" si="70"/>
        <v>214.61999999999998</v>
      </c>
      <c r="AY592" s="90">
        <f t="shared" si="66"/>
        <v>-0.10033904949659937</v>
      </c>
      <c r="AZ592" s="176">
        <f t="shared" si="67"/>
        <v>1.0021337197952225</v>
      </c>
    </row>
    <row r="593" spans="43:52" x14ac:dyDescent="0.35">
      <c r="AQ593" s="135">
        <v>0.58899999999999997</v>
      </c>
      <c r="AR593" s="135">
        <f t="shared" si="68"/>
        <v>214.98499999999999</v>
      </c>
      <c r="AS593" s="176">
        <f t="shared" si="64"/>
        <v>6.0776159141948748E-2</v>
      </c>
      <c r="AT593" s="135">
        <v>0.58899999999999997</v>
      </c>
      <c r="AU593" s="135">
        <f t="shared" si="69"/>
        <v>214.98499999999999</v>
      </c>
      <c r="AV593" s="176">
        <f t="shared" si="65"/>
        <v>1.0416966101508984</v>
      </c>
      <c r="AW593" s="135">
        <v>0.58899999999999997</v>
      </c>
      <c r="AX593" s="135">
        <f t="shared" si="70"/>
        <v>214.98499999999999</v>
      </c>
      <c r="AY593" s="90">
        <f t="shared" si="66"/>
        <v>-9.9996573528434995E-2</v>
      </c>
      <c r="AZ593" s="176">
        <f t="shared" si="67"/>
        <v>1.0024761957644122</v>
      </c>
    </row>
    <row r="594" spans="43:52" x14ac:dyDescent="0.35">
      <c r="AQ594" s="135">
        <v>0.59</v>
      </c>
      <c r="AR594" s="135">
        <f t="shared" si="68"/>
        <v>215.35</v>
      </c>
      <c r="AS594" s="176">
        <f t="shared" si="64"/>
        <v>6.0776159142920838E-2</v>
      </c>
      <c r="AT594" s="135">
        <v>0.59</v>
      </c>
      <c r="AU594" s="135">
        <f t="shared" si="69"/>
        <v>215.35</v>
      </c>
      <c r="AV594" s="176">
        <f t="shared" si="65"/>
        <v>1.0416966101509149</v>
      </c>
      <c r="AW594" s="135">
        <v>0.59</v>
      </c>
      <c r="AX594" s="135">
        <f t="shared" si="70"/>
        <v>215.35</v>
      </c>
      <c r="AY594" s="90">
        <f t="shared" si="66"/>
        <v>-9.9654097560235536E-2</v>
      </c>
      <c r="AZ594" s="176">
        <f t="shared" si="67"/>
        <v>1.0028186717336001</v>
      </c>
    </row>
    <row r="595" spans="43:52" x14ac:dyDescent="0.35">
      <c r="AQ595" s="135">
        <v>0.59099999999999997</v>
      </c>
      <c r="AR595" s="135">
        <f t="shared" si="68"/>
        <v>215.71499999999997</v>
      </c>
      <c r="AS595" s="176">
        <f t="shared" si="64"/>
        <v>6.077615914385804E-2</v>
      </c>
      <c r="AT595" s="135">
        <v>0.59099999999999997</v>
      </c>
      <c r="AU595" s="135">
        <f t="shared" si="69"/>
        <v>215.71499999999997</v>
      </c>
      <c r="AV595" s="176">
        <f t="shared" si="65"/>
        <v>1.0416966101509306</v>
      </c>
      <c r="AW595" s="135">
        <v>0.59099999999999997</v>
      </c>
      <c r="AX595" s="135">
        <f t="shared" si="70"/>
        <v>215.71499999999997</v>
      </c>
      <c r="AY595" s="90">
        <f t="shared" si="66"/>
        <v>-9.9311664215022841E-2</v>
      </c>
      <c r="AZ595" s="176">
        <f t="shared" si="67"/>
        <v>1.0031611050797657</v>
      </c>
    </row>
    <row r="596" spans="43:52" x14ac:dyDescent="0.35">
      <c r="AQ596" s="135">
        <v>0.59199999999999997</v>
      </c>
      <c r="AR596" s="135">
        <f t="shared" si="68"/>
        <v>216.07999999999998</v>
      </c>
      <c r="AS596" s="176">
        <f t="shared" si="64"/>
        <v>6.0776159144761609E-2</v>
      </c>
      <c r="AT596" s="135">
        <v>0.59199999999999997</v>
      </c>
      <c r="AU596" s="135">
        <f t="shared" si="69"/>
        <v>216.07999999999998</v>
      </c>
      <c r="AV596" s="176">
        <f t="shared" si="65"/>
        <v>1.0416966101509457</v>
      </c>
      <c r="AW596" s="135">
        <v>0.59199999999999997</v>
      </c>
      <c r="AX596" s="135">
        <f t="shared" si="70"/>
        <v>216.07999999999998</v>
      </c>
      <c r="AY596" s="90">
        <f t="shared" si="66"/>
        <v>-9.89691882467571E-2</v>
      </c>
      <c r="AZ596" s="176">
        <f t="shared" si="67"/>
        <v>1.0035035810489501</v>
      </c>
    </row>
    <row r="597" spans="43:52" x14ac:dyDescent="0.35">
      <c r="AQ597" s="135">
        <v>0.59299999999999997</v>
      </c>
      <c r="AR597" s="135">
        <f t="shared" si="68"/>
        <v>216.44499999999999</v>
      </c>
      <c r="AS597" s="176">
        <f t="shared" si="64"/>
        <v>6.0776159145632731E-2</v>
      </c>
      <c r="AT597" s="135">
        <v>0.59299999999999997</v>
      </c>
      <c r="AU597" s="135">
        <f t="shared" si="69"/>
        <v>216.44499999999999</v>
      </c>
      <c r="AV597" s="176">
        <f t="shared" si="65"/>
        <v>1.0416966101509604</v>
      </c>
      <c r="AW597" s="135">
        <v>0.59299999999999997</v>
      </c>
      <c r="AX597" s="135">
        <f t="shared" si="70"/>
        <v>216.44499999999999</v>
      </c>
      <c r="AY597" s="90">
        <f t="shared" si="66"/>
        <v>-9.8626712278459955E-2</v>
      </c>
      <c r="AZ597" s="176">
        <f t="shared" si="67"/>
        <v>1.0038460570181333</v>
      </c>
    </row>
    <row r="598" spans="43:52" x14ac:dyDescent="0.35">
      <c r="AQ598" s="135">
        <v>0.59400000000000097</v>
      </c>
      <c r="AR598" s="135">
        <f t="shared" si="68"/>
        <v>216.81000000000034</v>
      </c>
      <c r="AS598" s="176">
        <f t="shared" si="64"/>
        <v>6.0776159146472587E-2</v>
      </c>
      <c r="AT598" s="135">
        <v>0.59400000000000097</v>
      </c>
      <c r="AU598" s="135">
        <f t="shared" si="69"/>
        <v>216.81000000000034</v>
      </c>
      <c r="AV598" s="176">
        <f t="shared" si="65"/>
        <v>1.0416966101509744</v>
      </c>
      <c r="AW598" s="135">
        <v>0.59400000000000097</v>
      </c>
      <c r="AX598" s="135">
        <f t="shared" si="70"/>
        <v>216.81000000000034</v>
      </c>
      <c r="AY598" s="90">
        <f t="shared" si="66"/>
        <v>-9.8284236310132597E-2</v>
      </c>
      <c r="AZ598" s="176">
        <f t="shared" si="67"/>
        <v>1.0041885329873144</v>
      </c>
    </row>
    <row r="599" spans="43:52" x14ac:dyDescent="0.35">
      <c r="AQ599" s="135">
        <v>0.59500000000000097</v>
      </c>
      <c r="AR599" s="135">
        <f t="shared" si="68"/>
        <v>217.17500000000035</v>
      </c>
      <c r="AS599" s="176">
        <f t="shared" si="64"/>
        <v>6.0776159147282294E-2</v>
      </c>
      <c r="AT599" s="135">
        <v>0.59500000000000097</v>
      </c>
      <c r="AU599" s="135">
        <f t="shared" si="69"/>
        <v>217.17500000000035</v>
      </c>
      <c r="AV599" s="176">
        <f t="shared" si="65"/>
        <v>1.0416966101509881</v>
      </c>
      <c r="AW599" s="135">
        <v>0.59500000000000097</v>
      </c>
      <c r="AX599" s="135">
        <f t="shared" si="70"/>
        <v>217.17500000000035</v>
      </c>
      <c r="AY599" s="90">
        <f t="shared" si="66"/>
        <v>-9.7941760341776263E-2</v>
      </c>
      <c r="AZ599" s="176">
        <f t="shared" si="67"/>
        <v>1.0045310089564943</v>
      </c>
    </row>
    <row r="600" spans="43:52" x14ac:dyDescent="0.35">
      <c r="AQ600" s="135">
        <v>0.59600000000000097</v>
      </c>
      <c r="AR600" s="135">
        <f t="shared" si="68"/>
        <v>217.54000000000036</v>
      </c>
      <c r="AS600" s="176">
        <f t="shared" si="64"/>
        <v>6.0776159148062933E-2</v>
      </c>
      <c r="AT600" s="135">
        <v>0.59600000000000097</v>
      </c>
      <c r="AU600" s="135">
        <f t="shared" si="69"/>
        <v>217.54000000000036</v>
      </c>
      <c r="AV600" s="176">
        <f t="shared" si="65"/>
        <v>1.0416966101510012</v>
      </c>
      <c r="AW600" s="135">
        <v>0.59600000000000097</v>
      </c>
      <c r="AX600" s="135">
        <f t="shared" si="70"/>
        <v>217.54000000000036</v>
      </c>
      <c r="AY600" s="90">
        <f t="shared" si="66"/>
        <v>-9.7599284373391854E-2</v>
      </c>
      <c r="AZ600" s="176">
        <f t="shared" si="67"/>
        <v>1.0048734849256722</v>
      </c>
    </row>
    <row r="601" spans="43:52" x14ac:dyDescent="0.35">
      <c r="AQ601" s="135">
        <v>0.59700000000000097</v>
      </c>
      <c r="AR601" s="135">
        <f t="shared" si="68"/>
        <v>217.90500000000034</v>
      </c>
      <c r="AS601" s="176">
        <f t="shared" si="64"/>
        <v>6.077615914881556E-2</v>
      </c>
      <c r="AT601" s="135">
        <v>0.59700000000000097</v>
      </c>
      <c r="AU601" s="135">
        <f t="shared" si="69"/>
        <v>217.90500000000034</v>
      </c>
      <c r="AV601" s="176">
        <f t="shared" si="65"/>
        <v>1.0416966101510137</v>
      </c>
      <c r="AW601" s="135">
        <v>0.59700000000000097</v>
      </c>
      <c r="AX601" s="135">
        <f t="shared" si="70"/>
        <v>217.90500000000034</v>
      </c>
      <c r="AY601" s="90">
        <f t="shared" si="66"/>
        <v>-9.7256808404980688E-2</v>
      </c>
      <c r="AZ601" s="176">
        <f t="shared" si="67"/>
        <v>1.0052159608948485</v>
      </c>
    </row>
    <row r="602" spans="43:52" x14ac:dyDescent="0.35">
      <c r="AQ602" s="135">
        <v>0.59800000000000098</v>
      </c>
      <c r="AR602" s="135">
        <f t="shared" si="68"/>
        <v>218.27000000000035</v>
      </c>
      <c r="AS602" s="176">
        <f t="shared" si="64"/>
        <v>6.0776159149541167E-2</v>
      </c>
      <c r="AT602" s="135">
        <v>0.59800000000000098</v>
      </c>
      <c r="AU602" s="135">
        <f t="shared" si="69"/>
        <v>218.27000000000035</v>
      </c>
      <c r="AV602" s="176">
        <f t="shared" si="65"/>
        <v>1.0416966101510259</v>
      </c>
      <c r="AW602" s="135">
        <v>0.59800000000000098</v>
      </c>
      <c r="AX602" s="135">
        <f t="shared" si="70"/>
        <v>218.27000000000035</v>
      </c>
      <c r="AY602" s="90">
        <f t="shared" si="66"/>
        <v>-9.6914332436543529E-2</v>
      </c>
      <c r="AZ602" s="176">
        <f t="shared" si="67"/>
        <v>1.0055584368640236</v>
      </c>
    </row>
    <row r="603" spans="43:52" x14ac:dyDescent="0.35">
      <c r="AQ603" s="135">
        <v>0.59900000000000098</v>
      </c>
      <c r="AR603" s="135">
        <f t="shared" si="68"/>
        <v>218.63500000000036</v>
      </c>
      <c r="AS603" s="176">
        <f t="shared" si="64"/>
        <v>6.0776159150240719E-2</v>
      </c>
      <c r="AT603" s="135">
        <v>0.59900000000000098</v>
      </c>
      <c r="AU603" s="135">
        <f t="shared" si="69"/>
        <v>218.63500000000036</v>
      </c>
      <c r="AV603" s="176">
        <f t="shared" si="65"/>
        <v>1.0416966101510376</v>
      </c>
      <c r="AW603" s="135">
        <v>0.59900000000000098</v>
      </c>
      <c r="AX603" s="135">
        <f t="shared" si="70"/>
        <v>218.63500000000036</v>
      </c>
      <c r="AY603" s="90">
        <f t="shared" si="66"/>
        <v>-9.6571899091101795E-2</v>
      </c>
      <c r="AZ603" s="176">
        <f t="shared" si="67"/>
        <v>1.0059008702101766</v>
      </c>
    </row>
    <row r="604" spans="43:52" x14ac:dyDescent="0.35">
      <c r="AQ604" s="135">
        <v>0.60000000000000098</v>
      </c>
      <c r="AR604" s="135">
        <f t="shared" si="68"/>
        <v>219.00000000000037</v>
      </c>
      <c r="AS604" s="176">
        <f t="shared" si="64"/>
        <v>6.0776159150915166E-2</v>
      </c>
      <c r="AT604" s="135">
        <v>0.60000000000000098</v>
      </c>
      <c r="AU604" s="135">
        <f t="shared" si="69"/>
        <v>219.00000000000037</v>
      </c>
      <c r="AV604" s="176">
        <f t="shared" si="65"/>
        <v>1.041696610151049</v>
      </c>
      <c r="AW604" s="135">
        <v>0.60000000000000098</v>
      </c>
      <c r="AX604" s="135">
        <f t="shared" si="70"/>
        <v>219.00000000000037</v>
      </c>
      <c r="AY604" s="90">
        <f t="shared" si="66"/>
        <v>-9.622942312261569E-2</v>
      </c>
      <c r="AZ604" s="176">
        <f t="shared" si="67"/>
        <v>1.0062433461793483</v>
      </c>
    </row>
    <row r="605" spans="43:52" x14ac:dyDescent="0.35">
      <c r="AQ605" s="135">
        <v>0.60100000000000098</v>
      </c>
      <c r="AR605" s="135">
        <f t="shared" si="68"/>
        <v>219.36500000000035</v>
      </c>
      <c r="AS605" s="176">
        <f t="shared" si="64"/>
        <v>6.0776159151565402E-2</v>
      </c>
      <c r="AT605" s="135">
        <v>0.60100000000000098</v>
      </c>
      <c r="AU605" s="135">
        <f t="shared" si="69"/>
        <v>219.36500000000035</v>
      </c>
      <c r="AV605" s="176">
        <f t="shared" si="65"/>
        <v>1.0416966101510599</v>
      </c>
      <c r="AW605" s="135">
        <v>0.60100000000000098</v>
      </c>
      <c r="AX605" s="135">
        <f t="shared" si="70"/>
        <v>219.36500000000035</v>
      </c>
      <c r="AY605" s="90">
        <f t="shared" si="66"/>
        <v>-9.5886947154106603E-2</v>
      </c>
      <c r="AZ605" s="176">
        <f t="shared" si="67"/>
        <v>1.0065858221485187</v>
      </c>
    </row>
    <row r="606" spans="43:52" x14ac:dyDescent="0.35">
      <c r="AQ606" s="135">
        <v>0.60200000000000098</v>
      </c>
      <c r="AR606" s="135">
        <f t="shared" si="68"/>
        <v>219.73000000000036</v>
      </c>
      <c r="AS606" s="176">
        <f t="shared" si="64"/>
        <v>6.0776159152192304E-2</v>
      </c>
      <c r="AT606" s="135">
        <v>0.60200000000000098</v>
      </c>
      <c r="AU606" s="135">
        <f t="shared" si="69"/>
        <v>219.73000000000036</v>
      </c>
      <c r="AV606" s="176">
        <f t="shared" si="65"/>
        <v>1.0416966101510705</v>
      </c>
      <c r="AW606" s="135">
        <v>0.60200000000000098</v>
      </c>
      <c r="AX606" s="135">
        <f t="shared" si="70"/>
        <v>219.73000000000036</v>
      </c>
      <c r="AY606" s="90">
        <f t="shared" si="66"/>
        <v>-9.55444711855752E-2</v>
      </c>
      <c r="AZ606" s="176">
        <f t="shared" si="67"/>
        <v>1.0069282981176875</v>
      </c>
    </row>
    <row r="607" spans="43:52" x14ac:dyDescent="0.35">
      <c r="AQ607" s="135">
        <v>0.60300000000000098</v>
      </c>
      <c r="AR607" s="135">
        <f t="shared" si="68"/>
        <v>220.09500000000037</v>
      </c>
      <c r="AS607" s="176">
        <f t="shared" si="64"/>
        <v>6.0776159152796688E-2</v>
      </c>
      <c r="AT607" s="135">
        <v>0.60300000000000098</v>
      </c>
      <c r="AU607" s="135">
        <f t="shared" si="69"/>
        <v>220.09500000000037</v>
      </c>
      <c r="AV607" s="176">
        <f t="shared" si="65"/>
        <v>1.0416966101510805</v>
      </c>
      <c r="AW607" s="135">
        <v>0.60300000000000098</v>
      </c>
      <c r="AX607" s="135">
        <f t="shared" si="70"/>
        <v>220.09500000000037</v>
      </c>
      <c r="AY607" s="90">
        <f t="shared" si="66"/>
        <v>-9.520199521702237E-2</v>
      </c>
      <c r="AZ607" s="176">
        <f t="shared" si="67"/>
        <v>1.0072707740868547</v>
      </c>
    </row>
    <row r="608" spans="43:52" x14ac:dyDescent="0.35">
      <c r="AQ608" s="135">
        <v>0.60400000000000098</v>
      </c>
      <c r="AR608" s="135">
        <f t="shared" si="68"/>
        <v>220.46000000000035</v>
      </c>
      <c r="AS608" s="176">
        <f t="shared" si="64"/>
        <v>6.0776159153379389E-2</v>
      </c>
      <c r="AT608" s="135">
        <v>0.60400000000000098</v>
      </c>
      <c r="AU608" s="135">
        <f t="shared" si="69"/>
        <v>220.46000000000035</v>
      </c>
      <c r="AV608" s="176">
        <f t="shared" si="65"/>
        <v>1.0416966101510903</v>
      </c>
      <c r="AW608" s="135">
        <v>0.60400000000000098</v>
      </c>
      <c r="AX608" s="135">
        <f t="shared" si="70"/>
        <v>220.46000000000035</v>
      </c>
      <c r="AY608" s="90">
        <f t="shared" si="66"/>
        <v>-9.4859519248449001E-2</v>
      </c>
      <c r="AZ608" s="176">
        <f t="shared" si="67"/>
        <v>1.0076132500560206</v>
      </c>
    </row>
    <row r="609" spans="43:52" x14ac:dyDescent="0.35">
      <c r="AQ609" s="135">
        <v>0.60500000000000098</v>
      </c>
      <c r="AR609" s="135">
        <f t="shared" si="68"/>
        <v>220.82500000000036</v>
      </c>
      <c r="AS609" s="176">
        <f t="shared" si="64"/>
        <v>6.0776159153941169E-2</v>
      </c>
      <c r="AT609" s="135">
        <v>0.60500000000000098</v>
      </c>
      <c r="AU609" s="135">
        <f t="shared" si="69"/>
        <v>220.82500000000036</v>
      </c>
      <c r="AV609" s="176">
        <f t="shared" si="65"/>
        <v>1.0416966101510998</v>
      </c>
      <c r="AW609" s="135">
        <v>0.60500000000000098</v>
      </c>
      <c r="AX609" s="135">
        <f t="shared" si="70"/>
        <v>220.82500000000036</v>
      </c>
      <c r="AY609" s="90">
        <f t="shared" si="66"/>
        <v>-9.451704327985587E-2</v>
      </c>
      <c r="AZ609" s="176">
        <f t="shared" si="67"/>
        <v>1.007955726025185</v>
      </c>
    </row>
    <row r="610" spans="43:52" x14ac:dyDescent="0.35">
      <c r="AQ610" s="135">
        <v>0.60600000000000098</v>
      </c>
      <c r="AR610" s="135">
        <f t="shared" si="68"/>
        <v>221.19000000000037</v>
      </c>
      <c r="AS610" s="176">
        <f t="shared" si="64"/>
        <v>6.0776159154482784E-2</v>
      </c>
      <c r="AT610" s="135">
        <v>0.60600000000000098</v>
      </c>
      <c r="AU610" s="135">
        <f t="shared" si="69"/>
        <v>221.19000000000037</v>
      </c>
      <c r="AV610" s="176">
        <f t="shared" si="65"/>
        <v>1.0416966101511089</v>
      </c>
      <c r="AW610" s="135">
        <v>0.60600000000000098</v>
      </c>
      <c r="AX610" s="135">
        <f t="shared" si="70"/>
        <v>221.19000000000037</v>
      </c>
      <c r="AY610" s="90">
        <f t="shared" si="66"/>
        <v>-9.4174609934264158E-2</v>
      </c>
      <c r="AZ610" s="176">
        <f t="shared" si="67"/>
        <v>1.0082981593713276</v>
      </c>
    </row>
    <row r="611" spans="43:52" x14ac:dyDescent="0.35">
      <c r="AQ611" s="135">
        <v>0.60700000000000098</v>
      </c>
      <c r="AR611" s="135">
        <f t="shared" si="68"/>
        <v>221.55500000000035</v>
      </c>
      <c r="AS611" s="176">
        <f t="shared" si="64"/>
        <v>6.0776159155004963E-2</v>
      </c>
      <c r="AT611" s="135">
        <v>0.60700000000000098</v>
      </c>
      <c r="AU611" s="135">
        <f t="shared" si="69"/>
        <v>221.55500000000035</v>
      </c>
      <c r="AV611" s="176">
        <f t="shared" si="65"/>
        <v>1.0416966101511176</v>
      </c>
      <c r="AW611" s="135">
        <v>0.60700000000000098</v>
      </c>
      <c r="AX611" s="135">
        <f t="shared" si="70"/>
        <v>221.55500000000035</v>
      </c>
      <c r="AY611" s="90">
        <f t="shared" si="66"/>
        <v>-9.383213396563371E-2</v>
      </c>
      <c r="AZ611" s="176">
        <f t="shared" si="67"/>
        <v>1.0086406353404889</v>
      </c>
    </row>
    <row r="612" spans="43:52" x14ac:dyDescent="0.35">
      <c r="AQ612" s="135">
        <v>0.60800000000000098</v>
      </c>
      <c r="AR612" s="135">
        <f t="shared" si="68"/>
        <v>221.92000000000036</v>
      </c>
      <c r="AS612" s="176">
        <f t="shared" si="64"/>
        <v>6.0776159155508387E-2</v>
      </c>
      <c r="AT612" s="135">
        <v>0.60800000000000098</v>
      </c>
      <c r="AU612" s="135">
        <f t="shared" si="69"/>
        <v>221.92000000000036</v>
      </c>
      <c r="AV612" s="176">
        <f t="shared" si="65"/>
        <v>1.041696610151126</v>
      </c>
      <c r="AW612" s="135">
        <v>0.60800000000000098</v>
      </c>
      <c r="AX612" s="135">
        <f t="shared" si="70"/>
        <v>221.92000000000036</v>
      </c>
      <c r="AY612" s="90">
        <f t="shared" si="66"/>
        <v>-9.3489657996985526E-2</v>
      </c>
      <c r="AZ612" s="176">
        <f t="shared" si="67"/>
        <v>1.008983111309649</v>
      </c>
    </row>
    <row r="613" spans="43:52" x14ac:dyDescent="0.35">
      <c r="AQ613" s="135">
        <v>0.60900000000000098</v>
      </c>
      <c r="AR613" s="135">
        <f t="shared" si="68"/>
        <v>222.28500000000037</v>
      </c>
      <c r="AS613" s="176">
        <f t="shared" si="64"/>
        <v>6.0776159155993749E-2</v>
      </c>
      <c r="AT613" s="135">
        <v>0.60900000000000098</v>
      </c>
      <c r="AU613" s="135">
        <f t="shared" si="69"/>
        <v>222.28500000000037</v>
      </c>
      <c r="AV613" s="176">
        <f t="shared" si="65"/>
        <v>1.0416966101511342</v>
      </c>
      <c r="AW613" s="135">
        <v>0.60900000000000098</v>
      </c>
      <c r="AX613" s="135">
        <f t="shared" si="70"/>
        <v>222.28500000000037</v>
      </c>
      <c r="AY613" s="90">
        <f t="shared" si="66"/>
        <v>-9.3147182028320674E-2</v>
      </c>
      <c r="AZ613" s="176">
        <f t="shared" si="67"/>
        <v>1.0093255872788072</v>
      </c>
    </row>
    <row r="614" spans="43:52" x14ac:dyDescent="0.35">
      <c r="AQ614" s="135">
        <v>0.61000000000000099</v>
      </c>
      <c r="AR614" s="135">
        <f t="shared" si="68"/>
        <v>222.65000000000035</v>
      </c>
      <c r="AS614" s="176">
        <f t="shared" si="64"/>
        <v>6.077615915646168E-2</v>
      </c>
      <c r="AT614" s="135">
        <v>0.61000000000000099</v>
      </c>
      <c r="AU614" s="135">
        <f t="shared" si="69"/>
        <v>222.65000000000035</v>
      </c>
      <c r="AV614" s="176">
        <f t="shared" si="65"/>
        <v>1.041696610151142</v>
      </c>
      <c r="AW614" s="135">
        <v>0.61000000000000099</v>
      </c>
      <c r="AX614" s="135">
        <f t="shared" si="70"/>
        <v>222.65000000000035</v>
      </c>
      <c r="AY614" s="90">
        <f t="shared" si="66"/>
        <v>-9.2804706059639502E-2</v>
      </c>
      <c r="AZ614" s="176">
        <f t="shared" si="67"/>
        <v>1.0096680632479642</v>
      </c>
    </row>
    <row r="615" spans="43:52" x14ac:dyDescent="0.35">
      <c r="AQ615" s="135">
        <v>0.61100000000000099</v>
      </c>
      <c r="AR615" s="135">
        <f t="shared" si="68"/>
        <v>223.01500000000036</v>
      </c>
      <c r="AS615" s="176">
        <f t="shared" si="64"/>
        <v>6.0776159156912819E-2</v>
      </c>
      <c r="AT615" s="135">
        <v>0.61100000000000099</v>
      </c>
      <c r="AU615" s="135">
        <f t="shared" si="69"/>
        <v>223.01500000000036</v>
      </c>
      <c r="AV615" s="176">
        <f t="shared" si="65"/>
        <v>1.0416966101511496</v>
      </c>
      <c r="AW615" s="135">
        <v>0.61100000000000099</v>
      </c>
      <c r="AX615" s="135">
        <f t="shared" si="70"/>
        <v>223.01500000000036</v>
      </c>
      <c r="AY615" s="90">
        <f t="shared" si="66"/>
        <v>-9.2462230090942454E-2</v>
      </c>
      <c r="AZ615" s="176">
        <f t="shared" si="67"/>
        <v>1.0100105392171201</v>
      </c>
    </row>
    <row r="616" spans="43:52" x14ac:dyDescent="0.35">
      <c r="AQ616" s="135">
        <v>0.61200000000000099</v>
      </c>
      <c r="AR616" s="135">
        <f t="shared" si="68"/>
        <v>223.38000000000036</v>
      </c>
      <c r="AS616" s="176">
        <f t="shared" si="64"/>
        <v>6.0776159157347763E-2</v>
      </c>
      <c r="AT616" s="135">
        <v>0.61200000000000099</v>
      </c>
      <c r="AU616" s="135">
        <f t="shared" si="69"/>
        <v>223.38000000000036</v>
      </c>
      <c r="AV616" s="176">
        <f t="shared" si="65"/>
        <v>1.0416966101511569</v>
      </c>
      <c r="AW616" s="135">
        <v>0.61200000000000099</v>
      </c>
      <c r="AX616" s="135">
        <f t="shared" si="70"/>
        <v>223.38000000000036</v>
      </c>
      <c r="AY616" s="90">
        <f t="shared" si="66"/>
        <v>-9.2119754122230543E-2</v>
      </c>
      <c r="AZ616" s="176">
        <f t="shared" si="67"/>
        <v>1.0103530151862741</v>
      </c>
    </row>
    <row r="617" spans="43:52" x14ac:dyDescent="0.35">
      <c r="AQ617" s="135">
        <v>0.61300000000000099</v>
      </c>
      <c r="AR617" s="135">
        <f t="shared" si="68"/>
        <v>223.74500000000037</v>
      </c>
      <c r="AS617" s="176">
        <f t="shared" si="64"/>
        <v>6.0776159157767094E-2</v>
      </c>
      <c r="AT617" s="135">
        <v>0.61300000000000099</v>
      </c>
      <c r="AU617" s="135">
        <f t="shared" si="69"/>
        <v>223.74500000000037</v>
      </c>
      <c r="AV617" s="176">
        <f t="shared" si="65"/>
        <v>1.041696610151164</v>
      </c>
      <c r="AW617" s="135">
        <v>0.61300000000000099</v>
      </c>
      <c r="AX617" s="135">
        <f t="shared" si="70"/>
        <v>223.74500000000037</v>
      </c>
      <c r="AY617" s="90">
        <f t="shared" si="66"/>
        <v>-9.1777278153504199E-2</v>
      </c>
      <c r="AZ617" s="176">
        <f t="shared" si="67"/>
        <v>1.0106954911554269</v>
      </c>
    </row>
    <row r="618" spans="43:52" x14ac:dyDescent="0.35">
      <c r="AQ618" s="135">
        <v>0.61400000000000099</v>
      </c>
      <c r="AR618" s="135">
        <f t="shared" si="68"/>
        <v>224.11000000000035</v>
      </c>
      <c r="AS618" s="176">
        <f t="shared" si="64"/>
        <v>6.0776159158171368E-2</v>
      </c>
      <c r="AT618" s="135">
        <v>0.61400000000000099</v>
      </c>
      <c r="AU618" s="135">
        <f t="shared" si="69"/>
        <v>224.11000000000035</v>
      </c>
      <c r="AV618" s="176">
        <f t="shared" si="65"/>
        <v>1.0416966101511707</v>
      </c>
      <c r="AW618" s="135">
        <v>0.61400000000000099</v>
      </c>
      <c r="AX618" s="135">
        <f t="shared" si="70"/>
        <v>224.11000000000035</v>
      </c>
      <c r="AY618" s="90">
        <f t="shared" si="66"/>
        <v>-9.1434844807784368E-2</v>
      </c>
      <c r="AZ618" s="176">
        <f t="shared" si="67"/>
        <v>1.0110379245015577</v>
      </c>
    </row>
    <row r="619" spans="43:52" x14ac:dyDescent="0.35">
      <c r="AQ619" s="135">
        <v>0.61500000000000099</v>
      </c>
      <c r="AR619" s="135">
        <f t="shared" si="68"/>
        <v>224.47500000000036</v>
      </c>
      <c r="AS619" s="176">
        <f t="shared" si="64"/>
        <v>6.077615915856114E-2</v>
      </c>
      <c r="AT619" s="135">
        <v>0.61500000000000099</v>
      </c>
      <c r="AU619" s="135">
        <f t="shared" si="69"/>
        <v>224.47500000000036</v>
      </c>
      <c r="AV619" s="176">
        <f t="shared" si="65"/>
        <v>1.0416966101511773</v>
      </c>
      <c r="AW619" s="135">
        <v>0.61500000000000099</v>
      </c>
      <c r="AX619" s="135">
        <f t="shared" si="70"/>
        <v>224.47500000000036</v>
      </c>
      <c r="AY619" s="90">
        <f t="shared" si="66"/>
        <v>-9.1092368839030588E-2</v>
      </c>
      <c r="AZ619" s="176">
        <f t="shared" si="67"/>
        <v>1.0113804004707079</v>
      </c>
    </row>
    <row r="620" spans="43:52" x14ac:dyDescent="0.35">
      <c r="AQ620" s="135">
        <v>0.61600000000000099</v>
      </c>
      <c r="AR620" s="135">
        <f t="shared" si="68"/>
        <v>224.84000000000037</v>
      </c>
      <c r="AS620" s="176">
        <f t="shared" si="64"/>
        <v>6.0776159158936915E-2</v>
      </c>
      <c r="AT620" s="135">
        <v>0.61600000000000099</v>
      </c>
      <c r="AU620" s="135">
        <f t="shared" si="69"/>
        <v>224.84000000000037</v>
      </c>
      <c r="AV620" s="176">
        <f t="shared" si="65"/>
        <v>1.0416966101511835</v>
      </c>
      <c r="AW620" s="135">
        <v>0.61600000000000099</v>
      </c>
      <c r="AX620" s="135">
        <f t="shared" si="70"/>
        <v>224.84000000000037</v>
      </c>
      <c r="AY620" s="90">
        <f t="shared" si="66"/>
        <v>-9.0749892870264054E-2</v>
      </c>
      <c r="AZ620" s="176">
        <f t="shared" si="67"/>
        <v>1.0117228764398563</v>
      </c>
    </row>
    <row r="621" spans="43:52" x14ac:dyDescent="0.35">
      <c r="AQ621" s="135">
        <v>0.61700000000000099</v>
      </c>
      <c r="AR621" s="135">
        <f t="shared" si="68"/>
        <v>225.20500000000035</v>
      </c>
      <c r="AS621" s="176">
        <f t="shared" si="64"/>
        <v>6.0776159159299202E-2</v>
      </c>
      <c r="AT621" s="135">
        <v>0.61700000000000099</v>
      </c>
      <c r="AU621" s="135">
        <f t="shared" si="69"/>
        <v>225.20500000000035</v>
      </c>
      <c r="AV621" s="176">
        <f t="shared" si="65"/>
        <v>1.0416966101511898</v>
      </c>
      <c r="AW621" s="135">
        <v>0.61700000000000099</v>
      </c>
      <c r="AX621" s="135">
        <f t="shared" si="70"/>
        <v>225.20500000000035</v>
      </c>
      <c r="AY621" s="90">
        <f t="shared" si="66"/>
        <v>-9.0407416901485307E-2</v>
      </c>
      <c r="AZ621" s="176">
        <f t="shared" si="67"/>
        <v>1.0120653524090037</v>
      </c>
    </row>
    <row r="622" spans="43:52" x14ac:dyDescent="0.35">
      <c r="AQ622" s="135">
        <v>0.61800000000000099</v>
      </c>
      <c r="AR622" s="135">
        <f t="shared" si="68"/>
        <v>225.57000000000036</v>
      </c>
      <c r="AS622" s="176">
        <f t="shared" si="64"/>
        <v>6.0776159159648485E-2</v>
      </c>
      <c r="AT622" s="135">
        <v>0.61800000000000099</v>
      </c>
      <c r="AU622" s="135">
        <f t="shared" si="69"/>
        <v>225.57000000000036</v>
      </c>
      <c r="AV622" s="176">
        <f t="shared" si="65"/>
        <v>1.0416966101511955</v>
      </c>
      <c r="AW622" s="135">
        <v>0.61800000000000099</v>
      </c>
      <c r="AX622" s="135">
        <f t="shared" si="70"/>
        <v>225.57000000000036</v>
      </c>
      <c r="AY622" s="90">
        <f t="shared" si="66"/>
        <v>-9.0064940932694779E-2</v>
      </c>
      <c r="AZ622" s="176">
        <f t="shared" si="67"/>
        <v>1.0124078283781492</v>
      </c>
    </row>
    <row r="623" spans="43:52" x14ac:dyDescent="0.35">
      <c r="AQ623" s="135">
        <v>0.61900000000000099</v>
      </c>
      <c r="AR623" s="135">
        <f t="shared" si="68"/>
        <v>225.93500000000037</v>
      </c>
      <c r="AS623" s="176">
        <f t="shared" si="64"/>
        <v>6.077615915998523E-2</v>
      </c>
      <c r="AT623" s="135">
        <v>0.61900000000000099</v>
      </c>
      <c r="AU623" s="135">
        <f t="shared" si="69"/>
        <v>225.93500000000037</v>
      </c>
      <c r="AV623" s="176">
        <f t="shared" si="65"/>
        <v>1.0416966101512013</v>
      </c>
      <c r="AW623" s="135">
        <v>0.61900000000000099</v>
      </c>
      <c r="AX623" s="135">
        <f t="shared" si="70"/>
        <v>225.93500000000037</v>
      </c>
      <c r="AY623" s="90">
        <f t="shared" si="66"/>
        <v>-8.9722464963892717E-2</v>
      </c>
      <c r="AZ623" s="176">
        <f t="shared" si="67"/>
        <v>1.0127503043472936</v>
      </c>
    </row>
    <row r="624" spans="43:52" x14ac:dyDescent="0.35">
      <c r="AQ624" s="135">
        <v>0.62000000000000099</v>
      </c>
      <c r="AR624" s="135">
        <f t="shared" si="68"/>
        <v>226.30000000000035</v>
      </c>
      <c r="AS624" s="176">
        <f t="shared" si="64"/>
        <v>6.0776159160309887E-2</v>
      </c>
      <c r="AT624" s="135">
        <v>0.62000000000000099</v>
      </c>
      <c r="AU624" s="135">
        <f t="shared" si="69"/>
        <v>226.30000000000035</v>
      </c>
      <c r="AV624" s="176">
        <f t="shared" si="65"/>
        <v>1.0416966101512066</v>
      </c>
      <c r="AW624" s="135">
        <v>0.62000000000000099</v>
      </c>
      <c r="AX624" s="135">
        <f t="shared" si="70"/>
        <v>226.30000000000035</v>
      </c>
      <c r="AY624" s="90">
        <f t="shared" si="66"/>
        <v>-8.9379988995079776E-2</v>
      </c>
      <c r="AZ624" s="176">
        <f t="shared" si="67"/>
        <v>1.0130927803164369</v>
      </c>
    </row>
    <row r="625" spans="43:52" x14ac:dyDescent="0.35">
      <c r="AQ625" s="135">
        <v>0.621000000000001</v>
      </c>
      <c r="AR625" s="135">
        <f t="shared" si="68"/>
        <v>226.66500000000036</v>
      </c>
      <c r="AS625" s="176">
        <f t="shared" si="64"/>
        <v>6.0776159160622886E-2</v>
      </c>
      <c r="AT625" s="135">
        <v>0.621000000000001</v>
      </c>
      <c r="AU625" s="135">
        <f t="shared" si="69"/>
        <v>226.66500000000036</v>
      </c>
      <c r="AV625" s="176">
        <f t="shared" si="65"/>
        <v>1.041696610151212</v>
      </c>
      <c r="AW625" s="135">
        <v>0.621000000000001</v>
      </c>
      <c r="AX625" s="135">
        <f t="shared" si="70"/>
        <v>226.66500000000036</v>
      </c>
      <c r="AY625" s="90">
        <f t="shared" si="66"/>
        <v>-8.9037513026256399E-2</v>
      </c>
      <c r="AZ625" s="176">
        <f t="shared" si="67"/>
        <v>1.0134352562855784</v>
      </c>
    </row>
    <row r="626" spans="43:52" x14ac:dyDescent="0.35">
      <c r="AQ626" s="135">
        <v>0.622000000000001</v>
      </c>
      <c r="AR626" s="135">
        <f t="shared" si="68"/>
        <v>227.03000000000037</v>
      </c>
      <c r="AS626" s="176">
        <f t="shared" si="64"/>
        <v>6.0776159160924652E-2</v>
      </c>
      <c r="AT626" s="135">
        <v>0.622000000000001</v>
      </c>
      <c r="AU626" s="135">
        <f t="shared" si="69"/>
        <v>227.03000000000037</v>
      </c>
      <c r="AV626" s="176">
        <f t="shared" si="65"/>
        <v>1.0416966101512171</v>
      </c>
      <c r="AW626" s="135">
        <v>0.622000000000001</v>
      </c>
      <c r="AX626" s="135">
        <f t="shared" si="70"/>
        <v>227.03000000000037</v>
      </c>
      <c r="AY626" s="90">
        <f t="shared" si="66"/>
        <v>-8.869507968044342E-2</v>
      </c>
      <c r="AZ626" s="176">
        <f t="shared" si="67"/>
        <v>1.0137776896316983</v>
      </c>
    </row>
    <row r="627" spans="43:52" x14ac:dyDescent="0.35">
      <c r="AQ627" s="135">
        <v>0.623000000000001</v>
      </c>
      <c r="AR627" s="135">
        <f t="shared" si="68"/>
        <v>227.39500000000035</v>
      </c>
      <c r="AS627" s="176">
        <f t="shared" si="64"/>
        <v>6.0776159161215593E-2</v>
      </c>
      <c r="AT627" s="135">
        <v>0.623000000000001</v>
      </c>
      <c r="AU627" s="135">
        <f t="shared" si="69"/>
        <v>227.39500000000035</v>
      </c>
      <c r="AV627" s="176">
        <f t="shared" si="65"/>
        <v>1.0416966101512217</v>
      </c>
      <c r="AW627" s="135">
        <v>0.623000000000001</v>
      </c>
      <c r="AX627" s="135">
        <f t="shared" si="70"/>
        <v>227.39500000000035</v>
      </c>
      <c r="AY627" s="90">
        <f t="shared" si="66"/>
        <v>-8.8352603711600169E-2</v>
      </c>
      <c r="AZ627" s="176">
        <f t="shared" si="67"/>
        <v>1.0141201656008372</v>
      </c>
    </row>
    <row r="628" spans="43:52" x14ac:dyDescent="0.35">
      <c r="AQ628" s="135">
        <v>0.624000000000001</v>
      </c>
      <c r="AR628" s="135">
        <f t="shared" si="68"/>
        <v>227.76000000000036</v>
      </c>
      <c r="AS628" s="176">
        <f t="shared" si="64"/>
        <v>6.0776159161496077E-2</v>
      </c>
      <c r="AT628" s="135">
        <v>0.624000000000001</v>
      </c>
      <c r="AU628" s="135">
        <f t="shared" si="69"/>
        <v>227.76000000000036</v>
      </c>
      <c r="AV628" s="176">
        <f t="shared" si="65"/>
        <v>1.0416966101512266</v>
      </c>
      <c r="AW628" s="135">
        <v>0.624000000000001</v>
      </c>
      <c r="AX628" s="135">
        <f t="shared" si="70"/>
        <v>227.76000000000036</v>
      </c>
      <c r="AY628" s="90">
        <f t="shared" si="66"/>
        <v>-8.8010127742747704E-2</v>
      </c>
      <c r="AZ628" s="176">
        <f t="shared" si="67"/>
        <v>1.0144626415699751</v>
      </c>
    </row>
    <row r="629" spans="43:52" x14ac:dyDescent="0.35">
      <c r="AQ629" s="135">
        <v>0.625000000000001</v>
      </c>
      <c r="AR629" s="135">
        <f t="shared" si="68"/>
        <v>228.12500000000037</v>
      </c>
      <c r="AS629" s="176">
        <f t="shared" si="64"/>
        <v>6.0776159161766506E-2</v>
      </c>
      <c r="AT629" s="135">
        <v>0.625000000000001</v>
      </c>
      <c r="AU629" s="135">
        <f t="shared" si="69"/>
        <v>228.12500000000037</v>
      </c>
      <c r="AV629" s="176">
        <f t="shared" si="65"/>
        <v>1.0416966101512311</v>
      </c>
      <c r="AW629" s="135">
        <v>0.625000000000001</v>
      </c>
      <c r="AX629" s="135">
        <f t="shared" si="70"/>
        <v>228.12500000000037</v>
      </c>
      <c r="AY629" s="90">
        <f t="shared" si="66"/>
        <v>-8.7667651773886579E-2</v>
      </c>
      <c r="AZ629" s="176">
        <f t="shared" si="67"/>
        <v>1.0148051175391111</v>
      </c>
    </row>
    <row r="630" spans="43:52" x14ac:dyDescent="0.35">
      <c r="AQ630" s="135">
        <v>0.626000000000001</v>
      </c>
      <c r="AR630" s="135">
        <f t="shared" si="68"/>
        <v>228.49000000000038</v>
      </c>
      <c r="AS630" s="176">
        <f t="shared" si="64"/>
        <v>6.0776159162027214E-2</v>
      </c>
      <c r="AT630" s="135">
        <v>0.626000000000001</v>
      </c>
      <c r="AU630" s="135">
        <f t="shared" si="69"/>
        <v>228.49000000000038</v>
      </c>
      <c r="AV630" s="176">
        <f t="shared" si="65"/>
        <v>1.0416966101512355</v>
      </c>
      <c r="AW630" s="135">
        <v>0.626000000000001</v>
      </c>
      <c r="AX630" s="135">
        <f t="shared" si="70"/>
        <v>228.49000000000038</v>
      </c>
      <c r="AY630" s="90">
        <f t="shared" si="66"/>
        <v>-8.7325175805016683E-2</v>
      </c>
      <c r="AZ630" s="176">
        <f t="shared" si="67"/>
        <v>1.0151475935082461</v>
      </c>
    </row>
    <row r="631" spans="43:52" x14ac:dyDescent="0.35">
      <c r="AQ631" s="135">
        <v>0.627000000000001</v>
      </c>
      <c r="AR631" s="135">
        <f t="shared" si="68"/>
        <v>228.85500000000036</v>
      </c>
      <c r="AS631" s="176">
        <f t="shared" si="64"/>
        <v>6.0776159162278576E-2</v>
      </c>
      <c r="AT631" s="135">
        <v>0.627000000000001</v>
      </c>
      <c r="AU631" s="135">
        <f t="shared" si="69"/>
        <v>228.85500000000036</v>
      </c>
      <c r="AV631" s="176">
        <f t="shared" si="65"/>
        <v>1.0416966101512397</v>
      </c>
      <c r="AW631" s="135">
        <v>0.627000000000001</v>
      </c>
      <c r="AX631" s="135">
        <f t="shared" si="70"/>
        <v>228.85500000000036</v>
      </c>
      <c r="AY631" s="90">
        <f t="shared" si="66"/>
        <v>-8.6982699836138683E-2</v>
      </c>
      <c r="AZ631" s="176">
        <f t="shared" si="67"/>
        <v>1.0154900694773796</v>
      </c>
    </row>
    <row r="632" spans="43:52" x14ac:dyDescent="0.35">
      <c r="AQ632" s="135">
        <v>0.628000000000001</v>
      </c>
      <c r="AR632" s="135">
        <f t="shared" si="68"/>
        <v>229.22000000000037</v>
      </c>
      <c r="AS632" s="176">
        <f t="shared" si="64"/>
        <v>6.077615916252091E-2</v>
      </c>
      <c r="AT632" s="135">
        <v>0.628000000000001</v>
      </c>
      <c r="AU632" s="135">
        <f t="shared" si="69"/>
        <v>229.22000000000037</v>
      </c>
      <c r="AV632" s="176">
        <f t="shared" si="65"/>
        <v>1.0416966101512437</v>
      </c>
      <c r="AW632" s="135">
        <v>0.628000000000001</v>
      </c>
      <c r="AX632" s="135">
        <f t="shared" si="70"/>
        <v>229.22000000000037</v>
      </c>
      <c r="AY632" s="90">
        <f t="shared" si="66"/>
        <v>-8.6640223867252925E-2</v>
      </c>
      <c r="AZ632" s="176">
        <f t="shared" si="67"/>
        <v>1.0158325454465116</v>
      </c>
    </row>
    <row r="633" spans="43:52" x14ac:dyDescent="0.35">
      <c r="AQ633" s="135">
        <v>0.629000000000001</v>
      </c>
      <c r="AR633" s="135">
        <f t="shared" si="68"/>
        <v>229.58500000000038</v>
      </c>
      <c r="AS633" s="176">
        <f t="shared" si="64"/>
        <v>6.0776159162754542E-2</v>
      </c>
      <c r="AT633" s="135">
        <v>0.629000000000001</v>
      </c>
      <c r="AU633" s="135">
        <f t="shared" si="69"/>
        <v>229.58500000000038</v>
      </c>
      <c r="AV633" s="176">
        <f t="shared" si="65"/>
        <v>1.0416966101512477</v>
      </c>
      <c r="AW633" s="135">
        <v>0.629000000000001</v>
      </c>
      <c r="AX633" s="135">
        <f t="shared" si="70"/>
        <v>229.58500000000038</v>
      </c>
      <c r="AY633" s="90">
        <f t="shared" si="66"/>
        <v>-8.6297747898359603E-2</v>
      </c>
      <c r="AZ633" s="176">
        <f t="shared" si="67"/>
        <v>1.0161750214156426</v>
      </c>
    </row>
    <row r="634" spans="43:52" x14ac:dyDescent="0.35">
      <c r="AQ634" s="135">
        <v>0.630000000000001</v>
      </c>
      <c r="AR634" s="135">
        <f t="shared" si="68"/>
        <v>229.95000000000036</v>
      </c>
      <c r="AS634" s="176">
        <f t="shared" si="64"/>
        <v>6.0776159162979793E-2</v>
      </c>
      <c r="AT634" s="135">
        <v>0.630000000000001</v>
      </c>
      <c r="AU634" s="135">
        <f t="shared" si="69"/>
        <v>229.95000000000036</v>
      </c>
      <c r="AV634" s="176">
        <f t="shared" si="65"/>
        <v>1.0416966101512515</v>
      </c>
      <c r="AW634" s="135">
        <v>0.630000000000001</v>
      </c>
      <c r="AX634" s="135">
        <f t="shared" si="70"/>
        <v>229.95000000000036</v>
      </c>
      <c r="AY634" s="90">
        <f t="shared" si="66"/>
        <v>-8.5955314552479359E-2</v>
      </c>
      <c r="AZ634" s="176">
        <f t="shared" si="67"/>
        <v>1.0165174547617519</v>
      </c>
    </row>
    <row r="635" spans="43:52" x14ac:dyDescent="0.35">
      <c r="AQ635" s="135">
        <v>0.631000000000001</v>
      </c>
      <c r="AR635" s="135">
        <f t="shared" si="68"/>
        <v>230.31500000000037</v>
      </c>
      <c r="AS635" s="176">
        <f t="shared" si="64"/>
        <v>6.0776159163196959E-2</v>
      </c>
      <c r="AT635" s="135">
        <v>0.631000000000001</v>
      </c>
      <c r="AU635" s="135">
        <f t="shared" si="69"/>
        <v>230.31500000000037</v>
      </c>
      <c r="AV635" s="176">
        <f t="shared" si="65"/>
        <v>1.041696610151255</v>
      </c>
      <c r="AW635" s="135">
        <v>0.631000000000001</v>
      </c>
      <c r="AX635" s="135">
        <f t="shared" si="70"/>
        <v>230.31500000000037</v>
      </c>
      <c r="AY635" s="90">
        <f t="shared" si="66"/>
        <v>-8.5612838583572048E-2</v>
      </c>
      <c r="AZ635" s="176">
        <f t="shared" si="67"/>
        <v>1.0168599307308801</v>
      </c>
    </row>
    <row r="636" spans="43:52" x14ac:dyDescent="0.35">
      <c r="AQ636" s="135">
        <v>0.63200000000000101</v>
      </c>
      <c r="AR636" s="135">
        <f t="shared" si="68"/>
        <v>230.68000000000038</v>
      </c>
      <c r="AS636" s="176">
        <f t="shared" si="64"/>
        <v>6.0776159163406326E-2</v>
      </c>
      <c r="AT636" s="135">
        <v>0.63200000000000101</v>
      </c>
      <c r="AU636" s="135">
        <f t="shared" si="69"/>
        <v>230.68000000000038</v>
      </c>
      <c r="AV636" s="176">
        <f t="shared" si="65"/>
        <v>1.0416966101512586</v>
      </c>
      <c r="AW636" s="135">
        <v>0.63200000000000101</v>
      </c>
      <c r="AX636" s="135">
        <f t="shared" si="70"/>
        <v>230.68000000000038</v>
      </c>
      <c r="AY636" s="90">
        <f t="shared" si="66"/>
        <v>-8.527036261465798E-2</v>
      </c>
      <c r="AZ636" s="176">
        <f t="shared" si="67"/>
        <v>1.0172024067000069</v>
      </c>
    </row>
    <row r="637" spans="43:52" x14ac:dyDescent="0.35">
      <c r="AQ637" s="135">
        <v>0.63300000000000101</v>
      </c>
      <c r="AR637" s="135">
        <f t="shared" si="68"/>
        <v>231.04500000000036</v>
      </c>
      <c r="AS637" s="176">
        <f t="shared" si="64"/>
        <v>6.0776159163608179E-2</v>
      </c>
      <c r="AT637" s="135">
        <v>0.63300000000000101</v>
      </c>
      <c r="AU637" s="135">
        <f t="shared" si="69"/>
        <v>231.04500000000036</v>
      </c>
      <c r="AV637" s="176">
        <f t="shared" si="65"/>
        <v>1.0416966101512619</v>
      </c>
      <c r="AW637" s="135">
        <v>0.63300000000000101</v>
      </c>
      <c r="AX637" s="135">
        <f t="shared" si="70"/>
        <v>231.04500000000036</v>
      </c>
      <c r="AY637" s="90">
        <f t="shared" si="66"/>
        <v>-8.4927886645737583E-2</v>
      </c>
      <c r="AZ637" s="176">
        <f t="shared" si="67"/>
        <v>1.0175448826691325</v>
      </c>
    </row>
    <row r="638" spans="43:52" x14ac:dyDescent="0.35">
      <c r="AQ638" s="135">
        <v>0.63400000000000101</v>
      </c>
      <c r="AR638" s="135">
        <f t="shared" si="68"/>
        <v>231.41000000000037</v>
      </c>
      <c r="AS638" s="176">
        <f t="shared" si="64"/>
        <v>6.077615916380278E-2</v>
      </c>
      <c r="AT638" s="135">
        <v>0.63400000000000101</v>
      </c>
      <c r="AU638" s="135">
        <f t="shared" si="69"/>
        <v>231.41000000000037</v>
      </c>
      <c r="AV638" s="176">
        <f t="shared" si="65"/>
        <v>1.0416966101512652</v>
      </c>
      <c r="AW638" s="135">
        <v>0.63400000000000101</v>
      </c>
      <c r="AX638" s="135">
        <f t="shared" si="70"/>
        <v>231.41000000000037</v>
      </c>
      <c r="AY638" s="90">
        <f t="shared" si="66"/>
        <v>-8.4585410676811176E-2</v>
      </c>
      <c r="AZ638" s="176">
        <f t="shared" si="67"/>
        <v>1.0178873586382569</v>
      </c>
    </row>
    <row r="639" spans="43:52" x14ac:dyDescent="0.35">
      <c r="AQ639" s="135">
        <v>0.63500000000000101</v>
      </c>
      <c r="AR639" s="135">
        <f t="shared" si="68"/>
        <v>231.77500000000038</v>
      </c>
      <c r="AS639" s="176">
        <f t="shared" si="64"/>
        <v>6.0776159163990401E-2</v>
      </c>
      <c r="AT639" s="135">
        <v>0.63500000000000101</v>
      </c>
      <c r="AU639" s="135">
        <f t="shared" si="69"/>
        <v>231.77500000000038</v>
      </c>
      <c r="AV639" s="176">
        <f t="shared" si="65"/>
        <v>1.0416966101512684</v>
      </c>
      <c r="AW639" s="135">
        <v>0.63500000000000101</v>
      </c>
      <c r="AX639" s="135">
        <f t="shared" si="70"/>
        <v>231.77500000000038</v>
      </c>
      <c r="AY639" s="90">
        <f t="shared" si="66"/>
        <v>-8.42429347078789E-2</v>
      </c>
      <c r="AZ639" s="176">
        <f t="shared" si="67"/>
        <v>1.0182298346073799</v>
      </c>
    </row>
    <row r="640" spans="43:52" x14ac:dyDescent="0.35">
      <c r="AQ640" s="135">
        <v>0.63600000000000101</v>
      </c>
      <c r="AR640" s="135">
        <f t="shared" si="68"/>
        <v>232.14000000000036</v>
      </c>
      <c r="AS640" s="176">
        <f t="shared" si="64"/>
        <v>6.0776159164171291E-2</v>
      </c>
      <c r="AT640" s="135">
        <v>0.63600000000000101</v>
      </c>
      <c r="AU640" s="135">
        <f t="shared" si="69"/>
        <v>232.14000000000036</v>
      </c>
      <c r="AV640" s="176">
        <f t="shared" si="65"/>
        <v>1.0416966101512715</v>
      </c>
      <c r="AW640" s="135">
        <v>0.63600000000000101</v>
      </c>
      <c r="AX640" s="135">
        <f t="shared" si="70"/>
        <v>232.14000000000036</v>
      </c>
      <c r="AY640" s="90">
        <f t="shared" si="66"/>
        <v>-8.3900458738941183E-2</v>
      </c>
      <c r="AZ640" s="176">
        <f t="shared" si="67"/>
        <v>1.0185723105765017</v>
      </c>
    </row>
    <row r="641" spans="43:52" x14ac:dyDescent="0.35">
      <c r="AQ641" s="135">
        <v>0.63700000000000101</v>
      </c>
      <c r="AR641" s="135">
        <f t="shared" si="68"/>
        <v>232.50500000000036</v>
      </c>
      <c r="AS641" s="176">
        <f t="shared" si="64"/>
        <v>6.0776159164345679E-2</v>
      </c>
      <c r="AT641" s="135">
        <v>0.63700000000000101</v>
      </c>
      <c r="AU641" s="135">
        <f t="shared" si="69"/>
        <v>232.50500000000036</v>
      </c>
      <c r="AV641" s="176">
        <f t="shared" si="65"/>
        <v>1.0416966101512743</v>
      </c>
      <c r="AW641" s="135">
        <v>0.63700000000000101</v>
      </c>
      <c r="AX641" s="135">
        <f t="shared" si="70"/>
        <v>232.50500000000036</v>
      </c>
      <c r="AY641" s="90">
        <f t="shared" si="66"/>
        <v>-8.3557982769998124E-2</v>
      </c>
      <c r="AZ641" s="176">
        <f t="shared" si="67"/>
        <v>1.0189147865456218</v>
      </c>
    </row>
    <row r="642" spans="43:52" x14ac:dyDescent="0.35">
      <c r="AQ642" s="135">
        <v>0.63800000000000101</v>
      </c>
      <c r="AR642" s="135">
        <f t="shared" si="68"/>
        <v>232.87000000000037</v>
      </c>
      <c r="AS642" s="176">
        <f t="shared" si="64"/>
        <v>6.0776159164513816E-2</v>
      </c>
      <c r="AT642" s="135">
        <v>0.63800000000000101</v>
      </c>
      <c r="AU642" s="135">
        <f t="shared" si="69"/>
        <v>232.87000000000037</v>
      </c>
      <c r="AV642" s="176">
        <f t="shared" si="65"/>
        <v>1.0416966101512772</v>
      </c>
      <c r="AW642" s="135">
        <v>0.63800000000000101</v>
      </c>
      <c r="AX642" s="135">
        <f t="shared" si="70"/>
        <v>232.87000000000037</v>
      </c>
      <c r="AY642" s="90">
        <f t="shared" si="66"/>
        <v>-8.3215549424070376E-2</v>
      </c>
      <c r="AZ642" s="176">
        <f t="shared" si="67"/>
        <v>1.0192572198917207</v>
      </c>
    </row>
    <row r="643" spans="43:52" x14ac:dyDescent="0.35">
      <c r="AQ643" s="135">
        <v>0.63900000000000101</v>
      </c>
      <c r="AR643" s="135">
        <f t="shared" si="68"/>
        <v>233.23500000000038</v>
      </c>
      <c r="AS643" s="176">
        <f t="shared" si="64"/>
        <v>6.0776159164675908E-2</v>
      </c>
      <c r="AT643" s="135">
        <v>0.63900000000000101</v>
      </c>
      <c r="AU643" s="135">
        <f t="shared" si="69"/>
        <v>233.23500000000038</v>
      </c>
      <c r="AV643" s="176">
        <f t="shared" si="65"/>
        <v>1.0416966101512799</v>
      </c>
      <c r="AW643" s="135">
        <v>0.63900000000000101</v>
      </c>
      <c r="AX643" s="135">
        <f t="shared" si="70"/>
        <v>233.23500000000038</v>
      </c>
      <c r="AY643" s="90">
        <f t="shared" si="66"/>
        <v>-8.2873073455117435E-2</v>
      </c>
      <c r="AZ643" s="176">
        <f t="shared" si="67"/>
        <v>1.0195996958608382</v>
      </c>
    </row>
    <row r="644" spans="43:52" x14ac:dyDescent="0.35">
      <c r="AQ644" s="135">
        <v>0.64000000000000101</v>
      </c>
      <c r="AR644" s="135">
        <f t="shared" si="68"/>
        <v>233.60000000000036</v>
      </c>
      <c r="AS644" s="176">
        <f t="shared" ref="AS644:AS707" si="71">$BP$36*$BR$20/$BR$13*(1-EXP(-$BR$13*AQ644))</f>
        <v>6.0776159164832186E-2</v>
      </c>
      <c r="AT644" s="135">
        <v>0.64000000000000101</v>
      </c>
      <c r="AU644" s="135">
        <f t="shared" si="69"/>
        <v>233.60000000000036</v>
      </c>
      <c r="AV644" s="176">
        <f t="shared" ref="AV644:AV707" si="72">$BR$15*$BR$20/$BR$14*(1-EXP(-$BR$14*AT644))-$BR$16*(EXP(-$BR$13*AT644)-EXP(-$BR$14*AT644))</f>
        <v>1.0416966101512826</v>
      </c>
      <c r="AW644" s="135">
        <v>0.64000000000000101</v>
      </c>
      <c r="AX644" s="135">
        <f t="shared" si="70"/>
        <v>233.60000000000036</v>
      </c>
      <c r="AY644" s="90">
        <f t="shared" ref="AY644:AY707" si="73">-EXP(-(Lm)*AW644)*(-$BR$17+(EXP(Lm-$BR$14)-EXP((Lm-$BR$14)*AW644))*(($BR$20*$BR$15-$BR$14*$BR$16+$BR$16*Lm)*$BR$14-$BR$20*$BR$15*Lm)/($BR$14*($BR$14-Lm))+$BR$16*($BR$14-Lm)*(1-EXP((Lm-$BR$13)*AW644))/($BR$13-Lm)+$BR$20*(EXP(Lm*AW644)-1)*($BR$15*(1/$BR$14-1/Lm)+1/($BP$42*Lm))+($BR$20*$BR$15/$BR$14-$BR$16)*(1-EXP(Lm-$BR$14)))</f>
        <v>-8.253059748615986E-2</v>
      </c>
      <c r="AZ644" s="176">
        <f t="shared" ref="AZ644:AZ707" si="74">AS644+AV644+AY644</f>
        <v>1.0199421718299548</v>
      </c>
    </row>
    <row r="645" spans="43:52" x14ac:dyDescent="0.35">
      <c r="AQ645" s="135">
        <v>0.64100000000000101</v>
      </c>
      <c r="AR645" s="135">
        <f t="shared" si="68"/>
        <v>233.96500000000037</v>
      </c>
      <c r="AS645" s="176">
        <f t="shared" si="71"/>
        <v>6.0776159164982857E-2</v>
      </c>
      <c r="AT645" s="135">
        <v>0.64100000000000101</v>
      </c>
      <c r="AU645" s="135">
        <f t="shared" si="69"/>
        <v>233.96500000000037</v>
      </c>
      <c r="AV645" s="176">
        <f t="shared" si="72"/>
        <v>1.041696610151285</v>
      </c>
      <c r="AW645" s="135">
        <v>0.64100000000000101</v>
      </c>
      <c r="AX645" s="135">
        <f t="shared" si="70"/>
        <v>233.96500000000037</v>
      </c>
      <c r="AY645" s="90">
        <f t="shared" si="73"/>
        <v>-8.2188121517197829E-2</v>
      </c>
      <c r="AZ645" s="176">
        <f t="shared" si="74"/>
        <v>1.0202846477990701</v>
      </c>
    </row>
    <row r="646" spans="43:52" x14ac:dyDescent="0.35">
      <c r="AQ646" s="135">
        <v>0.64200000000000101</v>
      </c>
      <c r="AR646" s="135">
        <f t="shared" ref="AR646:AR709" si="75">AQ646*365</f>
        <v>234.33000000000038</v>
      </c>
      <c r="AS646" s="176">
        <f t="shared" si="71"/>
        <v>6.0776159165128123E-2</v>
      </c>
      <c r="AT646" s="135">
        <v>0.64200000000000101</v>
      </c>
      <c r="AU646" s="135">
        <f t="shared" ref="AU646:AU709" si="76">AT646*365</f>
        <v>234.33000000000038</v>
      </c>
      <c r="AV646" s="176">
        <f t="shared" si="72"/>
        <v>1.0416966101512874</v>
      </c>
      <c r="AW646" s="135">
        <v>0.64200000000000101</v>
      </c>
      <c r="AX646" s="135">
        <f t="shared" ref="AX646:AX709" si="77">AW646*365</f>
        <v>234.33000000000038</v>
      </c>
      <c r="AY646" s="90">
        <f t="shared" si="73"/>
        <v>-8.1845645548231677E-2</v>
      </c>
      <c r="AZ646" s="176">
        <f t="shared" si="74"/>
        <v>1.0206271237681839</v>
      </c>
    </row>
    <row r="647" spans="43:52" x14ac:dyDescent="0.35">
      <c r="AQ647" s="135">
        <v>0.64300000000000102</v>
      </c>
      <c r="AR647" s="135">
        <f t="shared" si="75"/>
        <v>234.69500000000036</v>
      </c>
      <c r="AS647" s="176">
        <f t="shared" si="71"/>
        <v>6.0776159165268163E-2</v>
      </c>
      <c r="AT647" s="135">
        <v>0.64300000000000102</v>
      </c>
      <c r="AU647" s="135">
        <f t="shared" si="76"/>
        <v>234.69500000000036</v>
      </c>
      <c r="AV647" s="176">
        <f t="shared" si="72"/>
        <v>1.0416966101512899</v>
      </c>
      <c r="AW647" s="135">
        <v>0.64300000000000102</v>
      </c>
      <c r="AX647" s="135">
        <f t="shared" si="77"/>
        <v>234.69500000000036</v>
      </c>
      <c r="AY647" s="90">
        <f t="shared" si="73"/>
        <v>-8.1503169579261431E-2</v>
      </c>
      <c r="AZ647" s="176">
        <f t="shared" si="74"/>
        <v>1.0209695997372967</v>
      </c>
    </row>
    <row r="648" spans="43:52" x14ac:dyDescent="0.35">
      <c r="AQ648" s="135">
        <v>0.64400000000000102</v>
      </c>
      <c r="AR648" s="135">
        <f t="shared" si="75"/>
        <v>235.06000000000037</v>
      </c>
      <c r="AS648" s="176">
        <f t="shared" si="71"/>
        <v>6.077615916540318E-2</v>
      </c>
      <c r="AT648" s="135">
        <v>0.64400000000000102</v>
      </c>
      <c r="AU648" s="135">
        <f t="shared" si="76"/>
        <v>235.06000000000037</v>
      </c>
      <c r="AV648" s="176">
        <f t="shared" si="72"/>
        <v>1.0416966101512921</v>
      </c>
      <c r="AW648" s="135">
        <v>0.64400000000000102</v>
      </c>
      <c r="AX648" s="135">
        <f t="shared" si="77"/>
        <v>235.06000000000037</v>
      </c>
      <c r="AY648" s="90">
        <f t="shared" si="73"/>
        <v>-8.1160693610287424E-2</v>
      </c>
      <c r="AZ648" s="176">
        <f t="shared" si="74"/>
        <v>1.021312075706408</v>
      </c>
    </row>
    <row r="649" spans="43:52" x14ac:dyDescent="0.35">
      <c r="AQ649" s="135">
        <v>0.64500000000000102</v>
      </c>
      <c r="AR649" s="135">
        <f t="shared" si="75"/>
        <v>235.42500000000038</v>
      </c>
      <c r="AS649" s="176">
        <f t="shared" si="71"/>
        <v>6.0776159165533354E-2</v>
      </c>
      <c r="AT649" s="135">
        <v>0.64500000000000102</v>
      </c>
      <c r="AU649" s="135">
        <f t="shared" si="76"/>
        <v>235.42500000000038</v>
      </c>
      <c r="AV649" s="176">
        <f t="shared" si="72"/>
        <v>1.0416966101512943</v>
      </c>
      <c r="AW649" s="135">
        <v>0.64500000000000102</v>
      </c>
      <c r="AX649" s="135">
        <f t="shared" si="77"/>
        <v>235.42500000000038</v>
      </c>
      <c r="AY649" s="90">
        <f t="shared" si="73"/>
        <v>-8.0818217641309739E-2</v>
      </c>
      <c r="AZ649" s="176">
        <f t="shared" si="74"/>
        <v>1.021654551675518</v>
      </c>
    </row>
    <row r="650" spans="43:52" x14ac:dyDescent="0.35">
      <c r="AQ650" s="135">
        <v>0.64600000000000102</v>
      </c>
      <c r="AR650" s="135">
        <f t="shared" si="75"/>
        <v>235.79000000000036</v>
      </c>
      <c r="AS650" s="176">
        <f t="shared" si="71"/>
        <v>6.0776159165658858E-2</v>
      </c>
      <c r="AT650" s="135">
        <v>0.64600000000000102</v>
      </c>
      <c r="AU650" s="135">
        <f t="shared" si="76"/>
        <v>235.79000000000036</v>
      </c>
      <c r="AV650" s="176">
        <f t="shared" si="72"/>
        <v>1.0416966101512963</v>
      </c>
      <c r="AW650" s="135">
        <v>0.64600000000000102</v>
      </c>
      <c r="AX650" s="135">
        <f t="shared" si="77"/>
        <v>235.79000000000036</v>
      </c>
      <c r="AY650" s="90">
        <f t="shared" si="73"/>
        <v>-8.0475784295349018E-2</v>
      </c>
      <c r="AZ650" s="176">
        <f t="shared" si="74"/>
        <v>1.0219969850216062</v>
      </c>
    </row>
    <row r="651" spans="43:52" x14ac:dyDescent="0.35">
      <c r="AQ651" s="135">
        <v>0.64700000000000102</v>
      </c>
      <c r="AR651" s="135">
        <f t="shared" si="75"/>
        <v>236.15500000000037</v>
      </c>
      <c r="AS651" s="176">
        <f t="shared" si="71"/>
        <v>6.0776159165779858E-2</v>
      </c>
      <c r="AT651" s="135">
        <v>0.64700000000000102</v>
      </c>
      <c r="AU651" s="135">
        <f t="shared" si="76"/>
        <v>236.15500000000037</v>
      </c>
      <c r="AV651" s="176">
        <f t="shared" si="72"/>
        <v>1.0416966101512983</v>
      </c>
      <c r="AW651" s="135">
        <v>0.64700000000000102</v>
      </c>
      <c r="AX651" s="135">
        <f t="shared" si="77"/>
        <v>236.15500000000037</v>
      </c>
      <c r="AY651" s="90">
        <f t="shared" si="73"/>
        <v>-8.0133308326364561E-2</v>
      </c>
      <c r="AZ651" s="176">
        <f t="shared" si="74"/>
        <v>1.0223394609907137</v>
      </c>
    </row>
    <row r="652" spans="43:52" x14ac:dyDescent="0.35">
      <c r="AQ652" s="135">
        <v>0.64800000000000102</v>
      </c>
      <c r="AR652" s="135">
        <f t="shared" si="75"/>
        <v>236.52000000000038</v>
      </c>
      <c r="AS652" s="176">
        <f t="shared" si="71"/>
        <v>6.0776159165896508E-2</v>
      </c>
      <c r="AT652" s="135">
        <v>0.64800000000000102</v>
      </c>
      <c r="AU652" s="135">
        <f t="shared" si="76"/>
        <v>236.52000000000038</v>
      </c>
      <c r="AV652" s="176">
        <f t="shared" si="72"/>
        <v>1.0416966101513003</v>
      </c>
      <c r="AW652" s="135">
        <v>0.64800000000000102</v>
      </c>
      <c r="AX652" s="135">
        <f t="shared" si="77"/>
        <v>236.52000000000038</v>
      </c>
      <c r="AY652" s="90">
        <f t="shared" si="73"/>
        <v>-7.9790832357376898E-2</v>
      </c>
      <c r="AZ652" s="176">
        <f t="shared" si="74"/>
        <v>1.0226819369598199</v>
      </c>
    </row>
    <row r="653" spans="43:52" x14ac:dyDescent="0.35">
      <c r="AQ653" s="135">
        <v>0.64900000000000102</v>
      </c>
      <c r="AR653" s="135">
        <f t="shared" si="75"/>
        <v>236.88500000000036</v>
      </c>
      <c r="AS653" s="176">
        <f t="shared" si="71"/>
        <v>6.0776159166008967E-2</v>
      </c>
      <c r="AT653" s="135">
        <v>0.64900000000000102</v>
      </c>
      <c r="AU653" s="135">
        <f t="shared" si="76"/>
        <v>236.88500000000036</v>
      </c>
      <c r="AV653" s="176">
        <f t="shared" si="72"/>
        <v>1.0416966101513023</v>
      </c>
      <c r="AW653" s="135">
        <v>0.64900000000000102</v>
      </c>
      <c r="AX653" s="135">
        <f t="shared" si="77"/>
        <v>236.88500000000036</v>
      </c>
      <c r="AY653" s="90">
        <f t="shared" si="73"/>
        <v>-7.9448356388386335E-2</v>
      </c>
      <c r="AZ653" s="176">
        <f t="shared" si="74"/>
        <v>1.023024412928925</v>
      </c>
    </row>
    <row r="654" spans="43:52" x14ac:dyDescent="0.35">
      <c r="AQ654" s="135">
        <v>0.65000000000000102</v>
      </c>
      <c r="AR654" s="135">
        <f t="shared" si="75"/>
        <v>237.25000000000037</v>
      </c>
      <c r="AS654" s="176">
        <f t="shared" si="71"/>
        <v>6.0776159166117394E-2</v>
      </c>
      <c r="AT654" s="135">
        <v>0.65000000000000102</v>
      </c>
      <c r="AU654" s="135">
        <f t="shared" si="76"/>
        <v>237.25000000000037</v>
      </c>
      <c r="AV654" s="176">
        <f t="shared" si="72"/>
        <v>1.0416966101513041</v>
      </c>
      <c r="AW654" s="135">
        <v>0.65000000000000102</v>
      </c>
      <c r="AX654" s="135">
        <f t="shared" si="77"/>
        <v>237.25000000000037</v>
      </c>
      <c r="AY654" s="90">
        <f t="shared" si="73"/>
        <v>-7.9105880419392885E-2</v>
      </c>
      <c r="AZ654" s="176">
        <f t="shared" si="74"/>
        <v>1.0233668888980285</v>
      </c>
    </row>
    <row r="655" spans="43:52" x14ac:dyDescent="0.35">
      <c r="AQ655" s="135">
        <v>0.65100000000000102</v>
      </c>
      <c r="AR655" s="135">
        <f t="shared" si="75"/>
        <v>237.61500000000038</v>
      </c>
      <c r="AS655" s="176">
        <f t="shared" si="71"/>
        <v>6.0776159166221935E-2</v>
      </c>
      <c r="AT655" s="135">
        <v>0.65100000000000102</v>
      </c>
      <c r="AU655" s="135">
        <f t="shared" si="76"/>
        <v>237.61500000000038</v>
      </c>
      <c r="AV655" s="176">
        <f t="shared" si="72"/>
        <v>1.0416966101513059</v>
      </c>
      <c r="AW655" s="135">
        <v>0.65100000000000102</v>
      </c>
      <c r="AX655" s="135">
        <f t="shared" si="77"/>
        <v>237.61500000000038</v>
      </c>
      <c r="AY655" s="90">
        <f t="shared" si="73"/>
        <v>-7.8763404450396785E-2</v>
      </c>
      <c r="AZ655" s="176">
        <f t="shared" si="74"/>
        <v>1.0237093648671309</v>
      </c>
    </row>
    <row r="656" spans="43:52" x14ac:dyDescent="0.35">
      <c r="AQ656" s="135">
        <v>0.65200000000000102</v>
      </c>
      <c r="AR656" s="135">
        <f t="shared" si="75"/>
        <v>237.98000000000036</v>
      </c>
      <c r="AS656" s="176">
        <f t="shared" si="71"/>
        <v>6.0776159166322716E-2</v>
      </c>
      <c r="AT656" s="135">
        <v>0.65200000000000102</v>
      </c>
      <c r="AU656" s="135">
        <f t="shared" si="76"/>
        <v>237.98000000000036</v>
      </c>
      <c r="AV656" s="176">
        <f t="shared" si="72"/>
        <v>1.0416966101513074</v>
      </c>
      <c r="AW656" s="135">
        <v>0.65200000000000102</v>
      </c>
      <c r="AX656" s="135">
        <f t="shared" si="77"/>
        <v>237.98000000000036</v>
      </c>
      <c r="AY656" s="90">
        <f t="shared" si="73"/>
        <v>-7.8420928481398131E-2</v>
      </c>
      <c r="AZ656" s="176">
        <f t="shared" si="74"/>
        <v>1.024051840836232</v>
      </c>
    </row>
    <row r="657" spans="43:52" x14ac:dyDescent="0.35">
      <c r="AQ657" s="135">
        <v>0.65300000000000102</v>
      </c>
      <c r="AR657" s="135">
        <f t="shared" si="75"/>
        <v>238.34500000000037</v>
      </c>
      <c r="AS657" s="176">
        <f t="shared" si="71"/>
        <v>6.0776159166419874E-2</v>
      </c>
      <c r="AT657" s="135">
        <v>0.65300000000000102</v>
      </c>
      <c r="AU657" s="135">
        <f t="shared" si="76"/>
        <v>238.34500000000037</v>
      </c>
      <c r="AV657" s="176">
        <f t="shared" si="72"/>
        <v>1.0416966101513092</v>
      </c>
      <c r="AW657" s="135">
        <v>0.65300000000000102</v>
      </c>
      <c r="AX657" s="135">
        <f t="shared" si="77"/>
        <v>238.34500000000037</v>
      </c>
      <c r="AY657" s="90">
        <f t="shared" si="73"/>
        <v>-7.8078495135417536E-2</v>
      </c>
      <c r="AZ657" s="176">
        <f t="shared" si="74"/>
        <v>1.0243942741823115</v>
      </c>
    </row>
    <row r="658" spans="43:52" x14ac:dyDescent="0.35">
      <c r="AQ658" s="135">
        <v>0.65400000000000102</v>
      </c>
      <c r="AR658" s="135">
        <f t="shared" si="75"/>
        <v>238.71000000000038</v>
      </c>
      <c r="AS658" s="176">
        <f t="shared" si="71"/>
        <v>6.0776159166513556E-2</v>
      </c>
      <c r="AT658" s="135">
        <v>0.65400000000000102</v>
      </c>
      <c r="AU658" s="135">
        <f t="shared" si="76"/>
        <v>238.71000000000038</v>
      </c>
      <c r="AV658" s="176">
        <f t="shared" si="72"/>
        <v>1.0416966101513108</v>
      </c>
      <c r="AW658" s="135">
        <v>0.65400000000000102</v>
      </c>
      <c r="AX658" s="135">
        <f t="shared" si="77"/>
        <v>238.71000000000038</v>
      </c>
      <c r="AY658" s="90">
        <f t="shared" si="73"/>
        <v>-7.7736019166414094E-2</v>
      </c>
      <c r="AZ658" s="176">
        <f t="shared" si="74"/>
        <v>1.0247367501514102</v>
      </c>
    </row>
    <row r="659" spans="43:52" x14ac:dyDescent="0.35">
      <c r="AQ659" s="135">
        <v>0.65500000000000103</v>
      </c>
      <c r="AR659" s="135">
        <f t="shared" si="75"/>
        <v>239.07500000000039</v>
      </c>
      <c r="AS659" s="176">
        <f t="shared" si="71"/>
        <v>6.0776159166603866E-2</v>
      </c>
      <c r="AT659" s="135">
        <v>0.65500000000000103</v>
      </c>
      <c r="AU659" s="135">
        <f t="shared" si="76"/>
        <v>239.07500000000039</v>
      </c>
      <c r="AV659" s="176">
        <f t="shared" si="72"/>
        <v>1.0416966101513123</v>
      </c>
      <c r="AW659" s="135">
        <v>0.65500000000000103</v>
      </c>
      <c r="AX659" s="135">
        <f t="shared" si="77"/>
        <v>239.07500000000039</v>
      </c>
      <c r="AY659" s="90">
        <f t="shared" si="73"/>
        <v>-7.7393543197408668E-2</v>
      </c>
      <c r="AZ659" s="176">
        <f t="shared" si="74"/>
        <v>1.0250792261205075</v>
      </c>
    </row>
    <row r="660" spans="43:52" x14ac:dyDescent="0.35">
      <c r="AQ660" s="135">
        <v>0.65600000000000103</v>
      </c>
      <c r="AR660" s="135">
        <f t="shared" si="75"/>
        <v>239.44000000000037</v>
      </c>
      <c r="AS660" s="176">
        <f t="shared" si="71"/>
        <v>6.0776159166690942E-2</v>
      </c>
      <c r="AT660" s="135">
        <v>0.65600000000000103</v>
      </c>
      <c r="AU660" s="135">
        <f t="shared" si="76"/>
        <v>239.44000000000037</v>
      </c>
      <c r="AV660" s="176">
        <f t="shared" si="72"/>
        <v>1.0416966101513137</v>
      </c>
      <c r="AW660" s="135">
        <v>0.65600000000000103</v>
      </c>
      <c r="AX660" s="135">
        <f t="shared" si="77"/>
        <v>239.44000000000037</v>
      </c>
      <c r="AY660" s="90">
        <f t="shared" si="73"/>
        <v>-7.7051067228401132E-2</v>
      </c>
      <c r="AZ660" s="176">
        <f t="shared" si="74"/>
        <v>1.0254217020896035</v>
      </c>
    </row>
    <row r="661" spans="43:52" x14ac:dyDescent="0.35">
      <c r="AQ661" s="135">
        <v>0.65700000000000103</v>
      </c>
      <c r="AR661" s="135">
        <f t="shared" si="75"/>
        <v>239.80500000000038</v>
      </c>
      <c r="AS661" s="176">
        <f t="shared" si="71"/>
        <v>6.0776159166774889E-2</v>
      </c>
      <c r="AT661" s="135">
        <v>0.65700000000000103</v>
      </c>
      <c r="AU661" s="135">
        <f t="shared" si="76"/>
        <v>239.80500000000038</v>
      </c>
      <c r="AV661" s="176">
        <f t="shared" si="72"/>
        <v>1.0416966101513152</v>
      </c>
      <c r="AW661" s="135">
        <v>0.65700000000000103</v>
      </c>
      <c r="AX661" s="135">
        <f t="shared" si="77"/>
        <v>239.80500000000038</v>
      </c>
      <c r="AY661" s="90">
        <f t="shared" si="73"/>
        <v>-7.6708591259391709E-2</v>
      </c>
      <c r="AZ661" s="176">
        <f t="shared" si="74"/>
        <v>1.0257641780586984</v>
      </c>
    </row>
    <row r="662" spans="43:52" x14ac:dyDescent="0.35">
      <c r="AQ662" s="135">
        <v>0.65800000000000103</v>
      </c>
      <c r="AR662" s="135">
        <f t="shared" si="75"/>
        <v>240.17000000000039</v>
      </c>
      <c r="AS662" s="176">
        <f t="shared" si="71"/>
        <v>6.0776159166855824E-2</v>
      </c>
      <c r="AT662" s="135">
        <v>0.65800000000000103</v>
      </c>
      <c r="AU662" s="135">
        <f t="shared" si="76"/>
        <v>240.17000000000039</v>
      </c>
      <c r="AV662" s="176">
        <f t="shared" si="72"/>
        <v>1.0416966101513165</v>
      </c>
      <c r="AW662" s="135">
        <v>0.65800000000000103</v>
      </c>
      <c r="AX662" s="135">
        <f t="shared" si="77"/>
        <v>240.17000000000039</v>
      </c>
      <c r="AY662" s="90">
        <f t="shared" si="73"/>
        <v>-7.6366115290380399E-2</v>
      </c>
      <c r="AZ662" s="176">
        <f t="shared" si="74"/>
        <v>1.0261066540277919</v>
      </c>
    </row>
    <row r="663" spans="43:52" x14ac:dyDescent="0.35">
      <c r="AQ663" s="135">
        <v>0.65900000000000103</v>
      </c>
      <c r="AR663" s="135">
        <f t="shared" si="75"/>
        <v>240.53500000000037</v>
      </c>
      <c r="AS663" s="176">
        <f t="shared" si="71"/>
        <v>6.0776159166933852E-2</v>
      </c>
      <c r="AT663" s="135">
        <v>0.65900000000000103</v>
      </c>
      <c r="AU663" s="135">
        <f t="shared" si="76"/>
        <v>240.53500000000037</v>
      </c>
      <c r="AV663" s="176">
        <f t="shared" si="72"/>
        <v>1.0416966101513179</v>
      </c>
      <c r="AW663" s="135">
        <v>0.65900000000000103</v>
      </c>
      <c r="AX663" s="135">
        <f t="shared" si="77"/>
        <v>240.53500000000037</v>
      </c>
      <c r="AY663" s="90">
        <f t="shared" si="73"/>
        <v>-7.6023639321367534E-2</v>
      </c>
      <c r="AZ663" s="176">
        <f t="shared" si="74"/>
        <v>1.0264491299968841</v>
      </c>
    </row>
    <row r="664" spans="43:52" x14ac:dyDescent="0.35">
      <c r="AQ664" s="135">
        <v>0.66000000000000103</v>
      </c>
      <c r="AR664" s="135">
        <f t="shared" si="75"/>
        <v>240.90000000000038</v>
      </c>
      <c r="AS664" s="176">
        <f t="shared" si="71"/>
        <v>6.0776159167009076E-2</v>
      </c>
      <c r="AT664" s="135">
        <v>0.66000000000000103</v>
      </c>
      <c r="AU664" s="135">
        <f t="shared" si="76"/>
        <v>240.90000000000038</v>
      </c>
      <c r="AV664" s="176">
        <f t="shared" si="72"/>
        <v>1.041696610151319</v>
      </c>
      <c r="AW664" s="135">
        <v>0.66000000000000103</v>
      </c>
      <c r="AX664" s="135">
        <f t="shared" si="77"/>
        <v>240.90000000000038</v>
      </c>
      <c r="AY664" s="90">
        <f t="shared" si="73"/>
        <v>-7.5681163352353004E-2</v>
      </c>
      <c r="AZ664" s="176">
        <f t="shared" si="74"/>
        <v>1.026791605965975</v>
      </c>
    </row>
    <row r="665" spans="43:52" x14ac:dyDescent="0.35">
      <c r="AQ665" s="135">
        <v>0.66100000000000103</v>
      </c>
      <c r="AR665" s="135">
        <f t="shared" si="75"/>
        <v>241.26500000000038</v>
      </c>
      <c r="AS665" s="176">
        <f t="shared" si="71"/>
        <v>6.0776159167081609E-2</v>
      </c>
      <c r="AT665" s="135">
        <v>0.66100000000000103</v>
      </c>
      <c r="AU665" s="135">
        <f t="shared" si="76"/>
        <v>241.26500000000038</v>
      </c>
      <c r="AV665" s="176">
        <f t="shared" si="72"/>
        <v>1.0416966101513203</v>
      </c>
      <c r="AW665" s="135">
        <v>0.66100000000000103</v>
      </c>
      <c r="AX665" s="135">
        <f t="shared" si="77"/>
        <v>241.26500000000038</v>
      </c>
      <c r="AY665" s="90">
        <f t="shared" si="73"/>
        <v>-7.5338730006357421E-2</v>
      </c>
      <c r="AZ665" s="176">
        <f t="shared" si="74"/>
        <v>1.0271340393120445</v>
      </c>
    </row>
    <row r="666" spans="43:52" x14ac:dyDescent="0.35">
      <c r="AQ666" s="135">
        <v>0.66200000000000103</v>
      </c>
      <c r="AR666" s="135">
        <f t="shared" si="75"/>
        <v>241.63000000000036</v>
      </c>
      <c r="AS666" s="176">
        <f t="shared" si="71"/>
        <v>6.0776159167151532E-2</v>
      </c>
      <c r="AT666" s="135">
        <v>0.66200000000000103</v>
      </c>
      <c r="AU666" s="135">
        <f t="shared" si="76"/>
        <v>241.63000000000036</v>
      </c>
      <c r="AV666" s="176">
        <f t="shared" si="72"/>
        <v>1.0416966101513214</v>
      </c>
      <c r="AW666" s="135">
        <v>0.66200000000000103</v>
      </c>
      <c r="AX666" s="135">
        <f t="shared" si="77"/>
        <v>241.63000000000036</v>
      </c>
      <c r="AY666" s="90">
        <f t="shared" si="73"/>
        <v>-7.4996254037339893E-2</v>
      </c>
      <c r="AZ666" s="176">
        <f t="shared" si="74"/>
        <v>1.0274765152811332</v>
      </c>
    </row>
    <row r="667" spans="43:52" x14ac:dyDescent="0.35">
      <c r="AQ667" s="135">
        <v>0.66300000000000103</v>
      </c>
      <c r="AR667" s="135">
        <f t="shared" si="75"/>
        <v>241.99500000000037</v>
      </c>
      <c r="AS667" s="176">
        <f t="shared" si="71"/>
        <v>6.0776159167218943E-2</v>
      </c>
      <c r="AT667" s="135">
        <v>0.66300000000000103</v>
      </c>
      <c r="AU667" s="135">
        <f t="shared" si="76"/>
        <v>241.99500000000037</v>
      </c>
      <c r="AV667" s="176">
        <f t="shared" si="72"/>
        <v>1.0416966101513225</v>
      </c>
      <c r="AW667" s="135">
        <v>0.66300000000000103</v>
      </c>
      <c r="AX667" s="135">
        <f t="shared" si="77"/>
        <v>241.99500000000037</v>
      </c>
      <c r="AY667" s="90">
        <f t="shared" si="73"/>
        <v>-7.4653778068321158E-2</v>
      </c>
      <c r="AZ667" s="176">
        <f t="shared" si="74"/>
        <v>1.0278189912502202</v>
      </c>
    </row>
    <row r="668" spans="43:52" x14ac:dyDescent="0.35">
      <c r="AQ668" s="135">
        <v>0.66400000000000103</v>
      </c>
      <c r="AR668" s="135">
        <f t="shared" si="75"/>
        <v>242.36000000000038</v>
      </c>
      <c r="AS668" s="176">
        <f t="shared" si="71"/>
        <v>6.0776159167283933E-2</v>
      </c>
      <c r="AT668" s="135">
        <v>0.66400000000000103</v>
      </c>
      <c r="AU668" s="135">
        <f t="shared" si="76"/>
        <v>242.36000000000038</v>
      </c>
      <c r="AV668" s="176">
        <f t="shared" si="72"/>
        <v>1.0416966101513236</v>
      </c>
      <c r="AW668" s="135">
        <v>0.66400000000000103</v>
      </c>
      <c r="AX668" s="135">
        <f t="shared" si="77"/>
        <v>242.36000000000038</v>
      </c>
      <c r="AY668" s="90">
        <f t="shared" si="73"/>
        <v>-7.4311302099301299E-2</v>
      </c>
      <c r="AZ668" s="176">
        <f t="shared" si="74"/>
        <v>1.0281614672193062</v>
      </c>
    </row>
    <row r="669" spans="43:52" x14ac:dyDescent="0.35">
      <c r="AQ669" s="135">
        <v>0.66500000000000103</v>
      </c>
      <c r="AR669" s="135">
        <f t="shared" si="75"/>
        <v>242.72500000000036</v>
      </c>
      <c r="AS669" s="176">
        <f t="shared" si="71"/>
        <v>6.0776159167346598E-2</v>
      </c>
      <c r="AT669" s="135">
        <v>0.66500000000000103</v>
      </c>
      <c r="AU669" s="135">
        <f t="shared" si="76"/>
        <v>242.72500000000036</v>
      </c>
      <c r="AV669" s="176">
        <f t="shared" si="72"/>
        <v>1.0416966101513248</v>
      </c>
      <c r="AW669" s="135">
        <v>0.66500000000000103</v>
      </c>
      <c r="AX669" s="135">
        <f t="shared" si="77"/>
        <v>242.72500000000036</v>
      </c>
      <c r="AY669" s="90">
        <f t="shared" si="73"/>
        <v>-7.396882613028033E-2</v>
      </c>
      <c r="AZ669" s="176">
        <f t="shared" si="74"/>
        <v>1.0285039431883911</v>
      </c>
    </row>
    <row r="670" spans="43:52" x14ac:dyDescent="0.35">
      <c r="AQ670" s="135">
        <v>0.66600000000000104</v>
      </c>
      <c r="AR670" s="135">
        <f t="shared" si="75"/>
        <v>243.09000000000037</v>
      </c>
      <c r="AS670" s="176">
        <f t="shared" si="71"/>
        <v>6.0776159167407008E-2</v>
      </c>
      <c r="AT670" s="135">
        <v>0.66600000000000104</v>
      </c>
      <c r="AU670" s="135">
        <f t="shared" si="76"/>
        <v>243.09000000000037</v>
      </c>
      <c r="AV670" s="176">
        <f t="shared" si="72"/>
        <v>1.0416966101513256</v>
      </c>
      <c r="AW670" s="135">
        <v>0.66600000000000104</v>
      </c>
      <c r="AX670" s="135">
        <f t="shared" si="77"/>
        <v>243.09000000000037</v>
      </c>
      <c r="AY670" s="90">
        <f t="shared" si="73"/>
        <v>-7.3626350161258139E-2</v>
      </c>
      <c r="AZ670" s="176">
        <f t="shared" si="74"/>
        <v>1.0288464191574744</v>
      </c>
    </row>
    <row r="671" spans="43:52" x14ac:dyDescent="0.35">
      <c r="AQ671" s="135">
        <v>0.66700000000000104</v>
      </c>
      <c r="AR671" s="135">
        <f t="shared" si="75"/>
        <v>243.45500000000038</v>
      </c>
      <c r="AS671" s="176">
        <f t="shared" si="71"/>
        <v>6.0776159167465253E-2</v>
      </c>
      <c r="AT671" s="135">
        <v>0.66700000000000104</v>
      </c>
      <c r="AU671" s="135">
        <f t="shared" si="76"/>
        <v>243.45500000000038</v>
      </c>
      <c r="AV671" s="176">
        <f t="shared" si="72"/>
        <v>1.0416966101513268</v>
      </c>
      <c r="AW671" s="135">
        <v>0.66700000000000104</v>
      </c>
      <c r="AX671" s="135">
        <f t="shared" si="77"/>
        <v>243.45500000000038</v>
      </c>
      <c r="AY671" s="90">
        <f t="shared" si="73"/>
        <v>-7.3283874192235074E-2</v>
      </c>
      <c r="AZ671" s="176">
        <f t="shared" si="74"/>
        <v>1.0291888951265569</v>
      </c>
    </row>
    <row r="672" spans="43:52" x14ac:dyDescent="0.35">
      <c r="AQ672" s="135">
        <v>0.66800000000000104</v>
      </c>
      <c r="AR672" s="135">
        <f t="shared" si="75"/>
        <v>243.82000000000039</v>
      </c>
      <c r="AS672" s="176">
        <f t="shared" si="71"/>
        <v>6.077615916752141E-2</v>
      </c>
      <c r="AT672" s="135">
        <v>0.66800000000000104</v>
      </c>
      <c r="AU672" s="135">
        <f t="shared" si="76"/>
        <v>243.82000000000039</v>
      </c>
      <c r="AV672" s="176">
        <f t="shared" si="72"/>
        <v>1.0416966101513276</v>
      </c>
      <c r="AW672" s="135">
        <v>0.66800000000000104</v>
      </c>
      <c r="AX672" s="135">
        <f t="shared" si="77"/>
        <v>243.82000000000039</v>
      </c>
      <c r="AY672" s="90">
        <f t="shared" si="73"/>
        <v>-7.2941398223211232E-2</v>
      </c>
      <c r="AZ672" s="176">
        <f t="shared" si="74"/>
        <v>1.0295313710956377</v>
      </c>
    </row>
    <row r="673" spans="43:52" x14ac:dyDescent="0.35">
      <c r="AQ673" s="135">
        <v>0.66900000000000104</v>
      </c>
      <c r="AR673" s="135">
        <f t="shared" si="75"/>
        <v>244.18500000000037</v>
      </c>
      <c r="AS673" s="176">
        <f t="shared" si="71"/>
        <v>6.077615916757554E-2</v>
      </c>
      <c r="AT673" s="135">
        <v>0.66900000000000104</v>
      </c>
      <c r="AU673" s="135">
        <f t="shared" si="76"/>
        <v>244.18500000000037</v>
      </c>
      <c r="AV673" s="176">
        <f t="shared" si="72"/>
        <v>1.0416966101513285</v>
      </c>
      <c r="AW673" s="135">
        <v>0.66900000000000104</v>
      </c>
      <c r="AX673" s="135">
        <f t="shared" si="77"/>
        <v>244.18500000000037</v>
      </c>
      <c r="AY673" s="90">
        <f t="shared" si="73"/>
        <v>-7.2598964877206879E-2</v>
      </c>
      <c r="AZ673" s="176">
        <f t="shared" si="74"/>
        <v>1.0298738044416971</v>
      </c>
    </row>
    <row r="674" spans="43:52" x14ac:dyDescent="0.35">
      <c r="AQ674" s="135">
        <v>0.67000000000000104</v>
      </c>
      <c r="AR674" s="135">
        <f t="shared" si="75"/>
        <v>244.55000000000038</v>
      </c>
      <c r="AS674" s="176">
        <f t="shared" si="71"/>
        <v>6.0776159167627734E-2</v>
      </c>
      <c r="AT674" s="135">
        <v>0.67000000000000104</v>
      </c>
      <c r="AU674" s="135">
        <f t="shared" si="76"/>
        <v>244.55000000000038</v>
      </c>
      <c r="AV674" s="176">
        <f t="shared" si="72"/>
        <v>1.0416966101513294</v>
      </c>
      <c r="AW674" s="135">
        <v>0.67000000000000104</v>
      </c>
      <c r="AX674" s="135">
        <f t="shared" si="77"/>
        <v>244.55000000000038</v>
      </c>
      <c r="AY674" s="90">
        <f t="shared" si="73"/>
        <v>-7.2256488908181482E-2</v>
      </c>
      <c r="AZ674" s="176">
        <f t="shared" si="74"/>
        <v>1.0302162804107757</v>
      </c>
    </row>
    <row r="675" spans="43:52" x14ac:dyDescent="0.35">
      <c r="AQ675" s="135">
        <v>0.67100000000000104</v>
      </c>
      <c r="AR675" s="135">
        <f t="shared" si="75"/>
        <v>244.91500000000039</v>
      </c>
      <c r="AS675" s="176">
        <f t="shared" si="71"/>
        <v>6.0776159167678055E-2</v>
      </c>
      <c r="AT675" s="135">
        <v>0.67100000000000104</v>
      </c>
      <c r="AU675" s="135">
        <f t="shared" si="76"/>
        <v>244.91500000000039</v>
      </c>
      <c r="AV675" s="176">
        <f t="shared" si="72"/>
        <v>1.0416966101513303</v>
      </c>
      <c r="AW675" s="135">
        <v>0.67100000000000104</v>
      </c>
      <c r="AX675" s="135">
        <f t="shared" si="77"/>
        <v>244.91500000000039</v>
      </c>
      <c r="AY675" s="90">
        <f t="shared" si="73"/>
        <v>-7.1914012939155308E-2</v>
      </c>
      <c r="AZ675" s="176">
        <f t="shared" si="74"/>
        <v>1.0305587563798531</v>
      </c>
    </row>
    <row r="676" spans="43:52" x14ac:dyDescent="0.35">
      <c r="AQ676" s="135">
        <v>0.67200000000000104</v>
      </c>
      <c r="AR676" s="135">
        <f t="shared" si="75"/>
        <v>245.28000000000037</v>
      </c>
      <c r="AS676" s="176">
        <f t="shared" si="71"/>
        <v>6.0776159167726565E-2</v>
      </c>
      <c r="AT676" s="135">
        <v>0.67200000000000104</v>
      </c>
      <c r="AU676" s="135">
        <f t="shared" si="76"/>
        <v>245.28000000000037</v>
      </c>
      <c r="AV676" s="176">
        <f t="shared" si="72"/>
        <v>1.0416966101513312</v>
      </c>
      <c r="AW676" s="135">
        <v>0.67200000000000104</v>
      </c>
      <c r="AX676" s="135">
        <f t="shared" si="77"/>
        <v>245.28000000000037</v>
      </c>
      <c r="AY676" s="90">
        <f t="shared" si="73"/>
        <v>-7.1571536970128677E-2</v>
      </c>
      <c r="AZ676" s="176">
        <f t="shared" si="74"/>
        <v>1.0309012323489291</v>
      </c>
    </row>
    <row r="677" spans="43:52" x14ac:dyDescent="0.35">
      <c r="AQ677" s="135">
        <v>0.67300000000000104</v>
      </c>
      <c r="AR677" s="135">
        <f t="shared" si="75"/>
        <v>245.64500000000038</v>
      </c>
      <c r="AS677" s="176">
        <f t="shared" si="71"/>
        <v>6.077615916777334E-2</v>
      </c>
      <c r="AT677" s="135">
        <v>0.67300000000000104</v>
      </c>
      <c r="AU677" s="135">
        <f t="shared" si="76"/>
        <v>245.64500000000038</v>
      </c>
      <c r="AV677" s="176">
        <f t="shared" si="72"/>
        <v>1.0416966101513319</v>
      </c>
      <c r="AW677" s="135">
        <v>0.67300000000000104</v>
      </c>
      <c r="AX677" s="135">
        <f t="shared" si="77"/>
        <v>245.64500000000038</v>
      </c>
      <c r="AY677" s="90">
        <f t="shared" si="73"/>
        <v>-7.1229061001101393E-2</v>
      </c>
      <c r="AZ677" s="176">
        <f t="shared" si="74"/>
        <v>1.0312437083180037</v>
      </c>
    </row>
    <row r="678" spans="43:52" x14ac:dyDescent="0.35">
      <c r="AQ678" s="135">
        <v>0.67400000000000104</v>
      </c>
      <c r="AR678" s="135">
        <f t="shared" si="75"/>
        <v>246.01000000000039</v>
      </c>
      <c r="AS678" s="176">
        <f t="shared" si="71"/>
        <v>6.0776159167818436E-2</v>
      </c>
      <c r="AT678" s="135">
        <v>0.67400000000000104</v>
      </c>
      <c r="AU678" s="135">
        <f t="shared" si="76"/>
        <v>246.01000000000039</v>
      </c>
      <c r="AV678" s="176">
        <f t="shared" si="72"/>
        <v>1.0416966101513325</v>
      </c>
      <c r="AW678" s="135">
        <v>0.67400000000000104</v>
      </c>
      <c r="AX678" s="135">
        <f t="shared" si="77"/>
        <v>246.01000000000039</v>
      </c>
      <c r="AY678" s="90">
        <f t="shared" si="73"/>
        <v>-7.0886585032073776E-2</v>
      </c>
      <c r="AZ678" s="176">
        <f t="shared" si="74"/>
        <v>1.0315861842870773</v>
      </c>
    </row>
    <row r="679" spans="43:52" x14ac:dyDescent="0.35">
      <c r="AQ679" s="135">
        <v>0.67500000000000104</v>
      </c>
      <c r="AR679" s="135">
        <f t="shared" si="75"/>
        <v>246.37500000000037</v>
      </c>
      <c r="AS679" s="176">
        <f t="shared" si="71"/>
        <v>6.0776159167861908E-2</v>
      </c>
      <c r="AT679" s="135">
        <v>0.67500000000000104</v>
      </c>
      <c r="AU679" s="135">
        <f t="shared" si="76"/>
        <v>246.37500000000037</v>
      </c>
      <c r="AV679" s="176">
        <f t="shared" si="72"/>
        <v>1.0416966101513334</v>
      </c>
      <c r="AW679" s="135">
        <v>0.67500000000000104</v>
      </c>
      <c r="AX679" s="135">
        <f t="shared" si="77"/>
        <v>246.37500000000037</v>
      </c>
      <c r="AY679" s="90">
        <f t="shared" si="73"/>
        <v>-7.0544109063045604E-2</v>
      </c>
      <c r="AZ679" s="176">
        <f t="shared" si="74"/>
        <v>1.0319286602561497</v>
      </c>
    </row>
    <row r="680" spans="43:52" x14ac:dyDescent="0.35">
      <c r="AQ680" s="135">
        <v>0.67600000000000104</v>
      </c>
      <c r="AR680" s="135">
        <f t="shared" si="75"/>
        <v>246.74000000000038</v>
      </c>
      <c r="AS680" s="176">
        <f t="shared" si="71"/>
        <v>6.0776159167903826E-2</v>
      </c>
      <c r="AT680" s="135">
        <v>0.67600000000000104</v>
      </c>
      <c r="AU680" s="135">
        <f t="shared" si="76"/>
        <v>246.74000000000038</v>
      </c>
      <c r="AV680" s="176">
        <f t="shared" si="72"/>
        <v>1.0416966101513341</v>
      </c>
      <c r="AW680" s="135">
        <v>0.67600000000000104</v>
      </c>
      <c r="AX680" s="135">
        <f t="shared" si="77"/>
        <v>246.74000000000038</v>
      </c>
      <c r="AY680" s="90">
        <f t="shared" si="73"/>
        <v>-7.020163309401721E-2</v>
      </c>
      <c r="AZ680" s="176">
        <f t="shared" si="74"/>
        <v>1.0322711362252208</v>
      </c>
    </row>
    <row r="681" spans="43:52" x14ac:dyDescent="0.35">
      <c r="AQ681" s="135">
        <v>0.67700000000000105</v>
      </c>
      <c r="AR681" s="135">
        <f t="shared" si="75"/>
        <v>247.10500000000039</v>
      </c>
      <c r="AS681" s="176">
        <f t="shared" si="71"/>
        <v>6.0776159167944231E-2</v>
      </c>
      <c r="AT681" s="135">
        <v>0.67700000000000105</v>
      </c>
      <c r="AU681" s="135">
        <f t="shared" si="76"/>
        <v>247.10500000000039</v>
      </c>
      <c r="AV681" s="176">
        <f t="shared" si="72"/>
        <v>1.0416966101513347</v>
      </c>
      <c r="AW681" s="135">
        <v>0.67700000000000105</v>
      </c>
      <c r="AX681" s="135">
        <f t="shared" si="77"/>
        <v>247.10500000000039</v>
      </c>
      <c r="AY681" s="90">
        <f t="shared" si="73"/>
        <v>-6.9859199748008874E-2</v>
      </c>
      <c r="AZ681" s="176">
        <f t="shared" si="74"/>
        <v>1.0326135695712702</v>
      </c>
    </row>
    <row r="682" spans="43:52" x14ac:dyDescent="0.35">
      <c r="AQ682" s="135">
        <v>0.67800000000000105</v>
      </c>
      <c r="AR682" s="135">
        <f t="shared" si="75"/>
        <v>247.47000000000037</v>
      </c>
      <c r="AS682" s="176">
        <f t="shared" si="71"/>
        <v>6.0776159167983186E-2</v>
      </c>
      <c r="AT682" s="135">
        <v>0.67800000000000105</v>
      </c>
      <c r="AU682" s="135">
        <f t="shared" si="76"/>
        <v>247.47000000000037</v>
      </c>
      <c r="AV682" s="176">
        <f t="shared" si="72"/>
        <v>1.0416966101513354</v>
      </c>
      <c r="AW682" s="135">
        <v>0.67800000000000105</v>
      </c>
      <c r="AX682" s="135">
        <f t="shared" si="77"/>
        <v>247.47000000000037</v>
      </c>
      <c r="AY682" s="90">
        <f t="shared" si="73"/>
        <v>-6.9516723778979925E-2</v>
      </c>
      <c r="AZ682" s="176">
        <f t="shared" si="74"/>
        <v>1.0329560455403386</v>
      </c>
    </row>
    <row r="683" spans="43:52" x14ac:dyDescent="0.35">
      <c r="AQ683" s="135">
        <v>0.67900000000000105</v>
      </c>
      <c r="AR683" s="135">
        <f t="shared" si="75"/>
        <v>247.83500000000038</v>
      </c>
      <c r="AS683" s="176">
        <f t="shared" si="71"/>
        <v>6.0776159168020753E-2</v>
      </c>
      <c r="AT683" s="135">
        <v>0.67900000000000105</v>
      </c>
      <c r="AU683" s="135">
        <f t="shared" si="76"/>
        <v>247.83500000000038</v>
      </c>
      <c r="AV683" s="176">
        <f t="shared" si="72"/>
        <v>1.0416966101513361</v>
      </c>
      <c r="AW683" s="135">
        <v>0.67900000000000105</v>
      </c>
      <c r="AX683" s="135">
        <f t="shared" si="77"/>
        <v>247.83500000000038</v>
      </c>
      <c r="AY683" s="90">
        <f t="shared" si="73"/>
        <v>-6.9174247809950754E-2</v>
      </c>
      <c r="AZ683" s="176">
        <f t="shared" si="74"/>
        <v>1.0332985215094059</v>
      </c>
    </row>
    <row r="684" spans="43:52" x14ac:dyDescent="0.35">
      <c r="AQ684" s="135">
        <v>0.68000000000000105</v>
      </c>
      <c r="AR684" s="135">
        <f t="shared" si="75"/>
        <v>248.20000000000039</v>
      </c>
      <c r="AS684" s="176">
        <f t="shared" si="71"/>
        <v>6.0776159168056967E-2</v>
      </c>
      <c r="AT684" s="135">
        <v>0.68000000000000105</v>
      </c>
      <c r="AU684" s="135">
        <f t="shared" si="76"/>
        <v>248.20000000000039</v>
      </c>
      <c r="AV684" s="176">
        <f t="shared" si="72"/>
        <v>1.0416966101513367</v>
      </c>
      <c r="AW684" s="135">
        <v>0.68000000000000105</v>
      </c>
      <c r="AX684" s="135">
        <f t="shared" si="77"/>
        <v>248.20000000000039</v>
      </c>
      <c r="AY684" s="90">
        <f t="shared" si="73"/>
        <v>-6.883177184092136E-2</v>
      </c>
      <c r="AZ684" s="176">
        <f t="shared" si="74"/>
        <v>1.0336409974784724</v>
      </c>
    </row>
    <row r="685" spans="43:52" x14ac:dyDescent="0.35">
      <c r="AQ685" s="135">
        <v>0.68100000000000105</v>
      </c>
      <c r="AR685" s="135">
        <f t="shared" si="75"/>
        <v>248.5650000000004</v>
      </c>
      <c r="AS685" s="176">
        <f t="shared" si="71"/>
        <v>6.0776159168091877E-2</v>
      </c>
      <c r="AT685" s="135">
        <v>0.68100000000000105</v>
      </c>
      <c r="AU685" s="135">
        <f t="shared" si="76"/>
        <v>248.5650000000004</v>
      </c>
      <c r="AV685" s="176">
        <f t="shared" si="72"/>
        <v>1.0416966101513372</v>
      </c>
      <c r="AW685" s="135">
        <v>0.68100000000000105</v>
      </c>
      <c r="AX685" s="135">
        <f t="shared" si="77"/>
        <v>248.5650000000004</v>
      </c>
      <c r="AY685" s="90">
        <f t="shared" si="73"/>
        <v>-6.8489295871892078E-2</v>
      </c>
      <c r="AZ685" s="176">
        <f t="shared" si="74"/>
        <v>1.033983473447537</v>
      </c>
    </row>
    <row r="686" spans="43:52" x14ac:dyDescent="0.35">
      <c r="AQ686" s="135">
        <v>0.68200000000000105</v>
      </c>
      <c r="AR686" s="135">
        <f t="shared" si="75"/>
        <v>248.93000000000038</v>
      </c>
      <c r="AS686" s="176">
        <f t="shared" si="71"/>
        <v>6.0776159168125531E-2</v>
      </c>
      <c r="AT686" s="135">
        <v>0.68200000000000105</v>
      </c>
      <c r="AU686" s="135">
        <f t="shared" si="76"/>
        <v>248.93000000000038</v>
      </c>
      <c r="AV686" s="176">
        <f t="shared" si="72"/>
        <v>1.0416966101513379</v>
      </c>
      <c r="AW686" s="135">
        <v>0.68200000000000105</v>
      </c>
      <c r="AX686" s="135">
        <f t="shared" si="77"/>
        <v>248.93000000000038</v>
      </c>
      <c r="AY686" s="90">
        <f t="shared" si="73"/>
        <v>-6.8146819902862685E-2</v>
      </c>
      <c r="AZ686" s="176">
        <f t="shared" si="74"/>
        <v>1.0343259494166006</v>
      </c>
    </row>
    <row r="687" spans="43:52" x14ac:dyDescent="0.35">
      <c r="AQ687" s="135">
        <v>0.68300000000000105</v>
      </c>
      <c r="AR687" s="135">
        <f t="shared" si="75"/>
        <v>249.29500000000039</v>
      </c>
      <c r="AS687" s="176">
        <f t="shared" si="71"/>
        <v>6.0776159168157984E-2</v>
      </c>
      <c r="AT687" s="135">
        <v>0.68300000000000105</v>
      </c>
      <c r="AU687" s="135">
        <f t="shared" si="76"/>
        <v>249.29500000000039</v>
      </c>
      <c r="AV687" s="176">
        <f t="shared" si="72"/>
        <v>1.0416966101513383</v>
      </c>
      <c r="AW687" s="135">
        <v>0.68300000000000105</v>
      </c>
      <c r="AX687" s="135">
        <f t="shared" si="77"/>
        <v>249.29500000000039</v>
      </c>
      <c r="AY687" s="90">
        <f t="shared" si="73"/>
        <v>-6.7804343933833305E-2</v>
      </c>
      <c r="AZ687" s="176">
        <f t="shared" si="74"/>
        <v>1.0346684253856628</v>
      </c>
    </row>
    <row r="688" spans="43:52" x14ac:dyDescent="0.35">
      <c r="AQ688" s="135">
        <v>0.68400000000000105</v>
      </c>
      <c r="AR688" s="135">
        <f t="shared" si="75"/>
        <v>249.66000000000039</v>
      </c>
      <c r="AS688" s="176">
        <f t="shared" si="71"/>
        <v>6.0776159168189271E-2</v>
      </c>
      <c r="AT688" s="135">
        <v>0.68400000000000105</v>
      </c>
      <c r="AU688" s="135">
        <f t="shared" si="76"/>
        <v>249.66000000000039</v>
      </c>
      <c r="AV688" s="176">
        <f t="shared" si="72"/>
        <v>1.0416966101513387</v>
      </c>
      <c r="AW688" s="135">
        <v>0.68400000000000105</v>
      </c>
      <c r="AX688" s="135">
        <f t="shared" si="77"/>
        <v>249.66000000000039</v>
      </c>
      <c r="AY688" s="90">
        <f t="shared" si="73"/>
        <v>-6.7461867964803912E-2</v>
      </c>
      <c r="AZ688" s="176">
        <f t="shared" si="74"/>
        <v>1.035010901354724</v>
      </c>
    </row>
    <row r="689" spans="43:52" x14ac:dyDescent="0.35">
      <c r="AQ689" s="135">
        <v>0.68500000000000105</v>
      </c>
      <c r="AR689" s="135">
        <f t="shared" si="75"/>
        <v>250.02500000000038</v>
      </c>
      <c r="AS689" s="176">
        <f t="shared" si="71"/>
        <v>6.0776159168219428E-2</v>
      </c>
      <c r="AT689" s="135">
        <v>0.68500000000000105</v>
      </c>
      <c r="AU689" s="135">
        <f t="shared" si="76"/>
        <v>250.02500000000038</v>
      </c>
      <c r="AV689" s="176">
        <f t="shared" si="72"/>
        <v>1.0416966101513394</v>
      </c>
      <c r="AW689" s="135">
        <v>0.68500000000000105</v>
      </c>
      <c r="AX689" s="135">
        <f t="shared" si="77"/>
        <v>250.02500000000038</v>
      </c>
      <c r="AY689" s="90">
        <f t="shared" si="73"/>
        <v>-6.7119434618795146E-2</v>
      </c>
      <c r="AZ689" s="176">
        <f t="shared" si="74"/>
        <v>1.0353533347007637</v>
      </c>
    </row>
    <row r="690" spans="43:52" x14ac:dyDescent="0.35">
      <c r="AQ690" s="135">
        <v>0.68600000000000105</v>
      </c>
      <c r="AR690" s="135">
        <f t="shared" si="75"/>
        <v>250.39000000000038</v>
      </c>
      <c r="AS690" s="176">
        <f t="shared" si="71"/>
        <v>6.0776159168248516E-2</v>
      </c>
      <c r="AT690" s="135">
        <v>0.68600000000000105</v>
      </c>
      <c r="AU690" s="135">
        <f t="shared" si="76"/>
        <v>250.39000000000038</v>
      </c>
      <c r="AV690" s="176">
        <f t="shared" si="72"/>
        <v>1.0416966101513399</v>
      </c>
      <c r="AW690" s="135">
        <v>0.68600000000000105</v>
      </c>
      <c r="AX690" s="135">
        <f t="shared" si="77"/>
        <v>250.39000000000038</v>
      </c>
      <c r="AY690" s="90">
        <f t="shared" si="73"/>
        <v>-6.6776958649765975E-2</v>
      </c>
      <c r="AZ690" s="176">
        <f t="shared" si="74"/>
        <v>1.0356958106698224</v>
      </c>
    </row>
    <row r="691" spans="43:52" x14ac:dyDescent="0.35">
      <c r="AQ691" s="135">
        <v>0.68700000000000105</v>
      </c>
      <c r="AR691" s="135">
        <f t="shared" si="75"/>
        <v>250.75500000000039</v>
      </c>
      <c r="AS691" s="176">
        <f t="shared" si="71"/>
        <v>6.0776159168276549E-2</v>
      </c>
      <c r="AT691" s="135">
        <v>0.68700000000000105</v>
      </c>
      <c r="AU691" s="135">
        <f t="shared" si="76"/>
        <v>250.75500000000039</v>
      </c>
      <c r="AV691" s="176">
        <f t="shared" si="72"/>
        <v>1.0416966101513403</v>
      </c>
      <c r="AW691" s="135">
        <v>0.68700000000000105</v>
      </c>
      <c r="AX691" s="135">
        <f t="shared" si="77"/>
        <v>250.75500000000039</v>
      </c>
      <c r="AY691" s="90">
        <f t="shared" si="73"/>
        <v>-6.643448268073715E-2</v>
      </c>
      <c r="AZ691" s="176">
        <f t="shared" si="74"/>
        <v>1.0360382866388798</v>
      </c>
    </row>
    <row r="692" spans="43:52" x14ac:dyDescent="0.35">
      <c r="AQ692" s="135">
        <v>0.68800000000000106</v>
      </c>
      <c r="AR692" s="135">
        <f t="shared" si="75"/>
        <v>251.12000000000037</v>
      </c>
      <c r="AS692" s="176">
        <f t="shared" si="71"/>
        <v>6.0776159168303583E-2</v>
      </c>
      <c r="AT692" s="135">
        <v>0.68800000000000106</v>
      </c>
      <c r="AU692" s="135">
        <f t="shared" si="76"/>
        <v>251.12000000000037</v>
      </c>
      <c r="AV692" s="176">
        <f t="shared" si="72"/>
        <v>1.0416966101513407</v>
      </c>
      <c r="AW692" s="135">
        <v>0.68800000000000106</v>
      </c>
      <c r="AX692" s="135">
        <f t="shared" si="77"/>
        <v>251.12000000000037</v>
      </c>
      <c r="AY692" s="90">
        <f t="shared" si="73"/>
        <v>-6.6092006711708326E-2</v>
      </c>
      <c r="AZ692" s="176">
        <f t="shared" si="74"/>
        <v>1.036380762607936</v>
      </c>
    </row>
    <row r="693" spans="43:52" x14ac:dyDescent="0.35">
      <c r="AQ693" s="135">
        <v>0.68900000000000095</v>
      </c>
      <c r="AR693" s="135">
        <f t="shared" si="75"/>
        <v>251.48500000000035</v>
      </c>
      <c r="AS693" s="176">
        <f t="shared" si="71"/>
        <v>6.0776159168329638E-2</v>
      </c>
      <c r="AT693" s="135">
        <v>0.68900000000000095</v>
      </c>
      <c r="AU693" s="135">
        <f t="shared" si="76"/>
        <v>251.48500000000035</v>
      </c>
      <c r="AV693" s="176">
        <f t="shared" si="72"/>
        <v>1.0416966101513412</v>
      </c>
      <c r="AW693" s="135">
        <v>0.68900000000000095</v>
      </c>
      <c r="AX693" s="135">
        <f t="shared" si="77"/>
        <v>251.48500000000035</v>
      </c>
      <c r="AY693" s="90">
        <f t="shared" si="73"/>
        <v>-6.5749530742679932E-2</v>
      </c>
      <c r="AZ693" s="176">
        <f t="shared" si="74"/>
        <v>1.0367232385769909</v>
      </c>
    </row>
    <row r="694" spans="43:52" x14ac:dyDescent="0.35">
      <c r="AQ694" s="135">
        <v>0.69000000000000095</v>
      </c>
      <c r="AR694" s="135">
        <f t="shared" si="75"/>
        <v>251.85000000000034</v>
      </c>
      <c r="AS694" s="176">
        <f t="shared" si="71"/>
        <v>6.0776159168354764E-2</v>
      </c>
      <c r="AT694" s="135">
        <v>0.69000000000000095</v>
      </c>
      <c r="AU694" s="135">
        <f t="shared" si="76"/>
        <v>251.85000000000034</v>
      </c>
      <c r="AV694" s="176">
        <f t="shared" si="72"/>
        <v>1.0416966101513416</v>
      </c>
      <c r="AW694" s="135">
        <v>0.69000000000000095</v>
      </c>
      <c r="AX694" s="135">
        <f t="shared" si="77"/>
        <v>251.85000000000034</v>
      </c>
      <c r="AY694" s="90">
        <f t="shared" si="73"/>
        <v>-6.5407054773651663E-2</v>
      </c>
      <c r="AZ694" s="176">
        <f t="shared" si="74"/>
        <v>1.0370657145460447</v>
      </c>
    </row>
    <row r="695" spans="43:52" x14ac:dyDescent="0.35">
      <c r="AQ695" s="135">
        <v>0.69100000000000095</v>
      </c>
      <c r="AR695" s="135">
        <f t="shared" si="75"/>
        <v>252.21500000000034</v>
      </c>
      <c r="AS695" s="176">
        <f t="shared" si="71"/>
        <v>6.0776159168378981E-2</v>
      </c>
      <c r="AT695" s="135">
        <v>0.69100000000000095</v>
      </c>
      <c r="AU695" s="135">
        <f t="shared" si="76"/>
        <v>252.21500000000034</v>
      </c>
      <c r="AV695" s="176">
        <f t="shared" si="72"/>
        <v>1.0416966101513421</v>
      </c>
      <c r="AW695" s="135">
        <v>0.69100000000000095</v>
      </c>
      <c r="AX695" s="135">
        <f t="shared" si="77"/>
        <v>252.21500000000034</v>
      </c>
      <c r="AY695" s="90">
        <f t="shared" si="73"/>
        <v>-6.5064578804623838E-2</v>
      </c>
      <c r="AZ695" s="176">
        <f t="shared" si="74"/>
        <v>1.0374081905150974</v>
      </c>
    </row>
    <row r="696" spans="43:52" x14ac:dyDescent="0.35">
      <c r="AQ696" s="135">
        <v>0.69200000000000095</v>
      </c>
      <c r="AR696" s="135">
        <f t="shared" si="75"/>
        <v>252.58000000000035</v>
      </c>
      <c r="AS696" s="176">
        <f t="shared" si="71"/>
        <v>6.0776159168402337E-2</v>
      </c>
      <c r="AT696" s="135">
        <v>0.69200000000000095</v>
      </c>
      <c r="AU696" s="135">
        <f t="shared" si="76"/>
        <v>252.58000000000035</v>
      </c>
      <c r="AV696" s="176">
        <f t="shared" si="72"/>
        <v>1.0416966101513425</v>
      </c>
      <c r="AW696" s="135">
        <v>0.69200000000000095</v>
      </c>
      <c r="AX696" s="135">
        <f t="shared" si="77"/>
        <v>252.58000000000035</v>
      </c>
      <c r="AY696" s="90">
        <f t="shared" si="73"/>
        <v>-6.4722145458616626E-2</v>
      </c>
      <c r="AZ696" s="176">
        <f t="shared" si="74"/>
        <v>1.0377506238611283</v>
      </c>
    </row>
    <row r="697" spans="43:52" x14ac:dyDescent="0.35">
      <c r="AQ697" s="135">
        <v>0.69300000000000095</v>
      </c>
      <c r="AR697" s="135">
        <f t="shared" si="75"/>
        <v>252.94500000000033</v>
      </c>
      <c r="AS697" s="176">
        <f t="shared" si="71"/>
        <v>6.0776159168424854E-2</v>
      </c>
      <c r="AT697" s="135">
        <v>0.69300000000000095</v>
      </c>
      <c r="AU697" s="135">
        <f t="shared" si="76"/>
        <v>252.94500000000033</v>
      </c>
      <c r="AV697" s="176">
        <f t="shared" si="72"/>
        <v>1.0416966101513427</v>
      </c>
      <c r="AW697" s="135">
        <v>0.69300000000000095</v>
      </c>
      <c r="AX697" s="135">
        <f t="shared" si="77"/>
        <v>252.94500000000033</v>
      </c>
      <c r="AY697" s="90">
        <f t="shared" si="73"/>
        <v>-6.4379669489589564E-2</v>
      </c>
      <c r="AZ697" s="176">
        <f t="shared" si="74"/>
        <v>1.0380930998301781</v>
      </c>
    </row>
    <row r="698" spans="43:52" x14ac:dyDescent="0.35">
      <c r="AQ698" s="135">
        <v>0.69400000000000095</v>
      </c>
      <c r="AR698" s="135">
        <f t="shared" si="75"/>
        <v>253.31000000000034</v>
      </c>
      <c r="AS698" s="176">
        <f t="shared" si="71"/>
        <v>6.0776159168446559E-2</v>
      </c>
      <c r="AT698" s="135">
        <v>0.69400000000000095</v>
      </c>
      <c r="AU698" s="135">
        <f t="shared" si="76"/>
        <v>253.31000000000034</v>
      </c>
      <c r="AV698" s="176">
        <f t="shared" si="72"/>
        <v>1.0416966101513432</v>
      </c>
      <c r="AW698" s="135">
        <v>0.69400000000000095</v>
      </c>
      <c r="AX698" s="135">
        <f t="shared" si="77"/>
        <v>253.31000000000034</v>
      </c>
      <c r="AY698" s="90">
        <f t="shared" si="73"/>
        <v>-6.4037193520562752E-2</v>
      </c>
      <c r="AZ698" s="176">
        <f t="shared" si="74"/>
        <v>1.038435575799227</v>
      </c>
    </row>
    <row r="699" spans="43:52" x14ac:dyDescent="0.35">
      <c r="AQ699" s="135">
        <v>0.69500000000000095</v>
      </c>
      <c r="AR699" s="135">
        <f t="shared" si="75"/>
        <v>253.67500000000035</v>
      </c>
      <c r="AS699" s="176">
        <f t="shared" si="71"/>
        <v>6.0776159168467486E-2</v>
      </c>
      <c r="AT699" s="135">
        <v>0.69500000000000095</v>
      </c>
      <c r="AU699" s="135">
        <f t="shared" si="76"/>
        <v>253.67500000000035</v>
      </c>
      <c r="AV699" s="176">
        <f t="shared" si="72"/>
        <v>1.0416966101513436</v>
      </c>
      <c r="AW699" s="135">
        <v>0.69500000000000095</v>
      </c>
      <c r="AX699" s="135">
        <f t="shared" si="77"/>
        <v>253.67500000000035</v>
      </c>
      <c r="AY699" s="90">
        <f t="shared" si="73"/>
        <v>-6.3694717551536481E-2</v>
      </c>
      <c r="AZ699" s="176">
        <f t="shared" si="74"/>
        <v>1.0387780517682745</v>
      </c>
    </row>
    <row r="700" spans="43:52" x14ac:dyDescent="0.35">
      <c r="AQ700" s="135">
        <v>0.69600000000000095</v>
      </c>
      <c r="AR700" s="135">
        <f t="shared" si="75"/>
        <v>254.04000000000033</v>
      </c>
      <c r="AS700" s="176">
        <f t="shared" si="71"/>
        <v>6.0776159168487665E-2</v>
      </c>
      <c r="AT700" s="135">
        <v>0.69600000000000095</v>
      </c>
      <c r="AU700" s="135">
        <f t="shared" si="76"/>
        <v>254.04000000000033</v>
      </c>
      <c r="AV700" s="176">
        <f t="shared" si="72"/>
        <v>1.0416966101513438</v>
      </c>
      <c r="AW700" s="135">
        <v>0.69600000000000095</v>
      </c>
      <c r="AX700" s="135">
        <f t="shared" si="77"/>
        <v>254.04000000000033</v>
      </c>
      <c r="AY700" s="90">
        <f t="shared" si="73"/>
        <v>-6.3352241582510654E-2</v>
      </c>
      <c r="AZ700" s="176">
        <f t="shared" si="74"/>
        <v>1.0391205277373208</v>
      </c>
    </row>
    <row r="701" spans="43:52" x14ac:dyDescent="0.35">
      <c r="AQ701" s="135">
        <v>0.69700000000000095</v>
      </c>
      <c r="AR701" s="135">
        <f t="shared" si="75"/>
        <v>254.40500000000034</v>
      </c>
      <c r="AS701" s="176">
        <f t="shared" si="71"/>
        <v>6.0776159168507114E-2</v>
      </c>
      <c r="AT701" s="135">
        <v>0.69700000000000095</v>
      </c>
      <c r="AU701" s="135">
        <f t="shared" si="76"/>
        <v>254.40500000000034</v>
      </c>
      <c r="AV701" s="176">
        <f t="shared" si="72"/>
        <v>1.0416966101513443</v>
      </c>
      <c r="AW701" s="135">
        <v>0.69700000000000095</v>
      </c>
      <c r="AX701" s="135">
        <f t="shared" si="77"/>
        <v>254.40500000000034</v>
      </c>
      <c r="AY701" s="90">
        <f t="shared" si="73"/>
        <v>-6.3009765613485258E-2</v>
      </c>
      <c r="AZ701" s="176">
        <f t="shared" si="74"/>
        <v>1.0394630037063664</v>
      </c>
    </row>
    <row r="702" spans="43:52" x14ac:dyDescent="0.35">
      <c r="AQ702" s="135">
        <v>0.69800000000000095</v>
      </c>
      <c r="AR702" s="135">
        <f t="shared" si="75"/>
        <v>254.77000000000035</v>
      </c>
      <c r="AS702" s="176">
        <f t="shared" si="71"/>
        <v>6.077615916852587E-2</v>
      </c>
      <c r="AT702" s="135">
        <v>0.69800000000000095</v>
      </c>
      <c r="AU702" s="135">
        <f t="shared" si="76"/>
        <v>254.77000000000035</v>
      </c>
      <c r="AV702" s="176">
        <f t="shared" si="72"/>
        <v>1.0416966101513445</v>
      </c>
      <c r="AW702" s="135">
        <v>0.69800000000000095</v>
      </c>
      <c r="AX702" s="135">
        <f t="shared" si="77"/>
        <v>254.77000000000035</v>
      </c>
      <c r="AY702" s="90">
        <f t="shared" si="73"/>
        <v>-6.2667289644460555E-2</v>
      </c>
      <c r="AZ702" s="176">
        <f t="shared" si="74"/>
        <v>1.0398054796754099</v>
      </c>
    </row>
    <row r="703" spans="43:52" x14ac:dyDescent="0.35">
      <c r="AQ703" s="135">
        <v>0.69900000000000095</v>
      </c>
      <c r="AR703" s="135">
        <f t="shared" si="75"/>
        <v>255.13500000000036</v>
      </c>
      <c r="AS703" s="176">
        <f t="shared" si="71"/>
        <v>6.0776159168543946E-2</v>
      </c>
      <c r="AT703" s="135">
        <v>0.69900000000000095</v>
      </c>
      <c r="AU703" s="135">
        <f t="shared" si="76"/>
        <v>255.13500000000036</v>
      </c>
      <c r="AV703" s="176">
        <f t="shared" si="72"/>
        <v>1.0416966101513447</v>
      </c>
      <c r="AW703" s="135">
        <v>0.69900000000000095</v>
      </c>
      <c r="AX703" s="135">
        <f t="shared" si="77"/>
        <v>255.13500000000036</v>
      </c>
      <c r="AY703" s="90">
        <f t="shared" si="73"/>
        <v>-6.2324813675436172E-2</v>
      </c>
      <c r="AZ703" s="176">
        <f t="shared" si="74"/>
        <v>1.0401479556444524</v>
      </c>
    </row>
    <row r="704" spans="43:52" x14ac:dyDescent="0.35">
      <c r="AQ704" s="135">
        <v>0.70000000000000095</v>
      </c>
      <c r="AR704" s="135">
        <f t="shared" si="75"/>
        <v>255.50000000000034</v>
      </c>
      <c r="AS704" s="176">
        <f t="shared" si="71"/>
        <v>6.0776159168561383E-2</v>
      </c>
      <c r="AT704" s="135">
        <v>0.70000000000000095</v>
      </c>
      <c r="AU704" s="135">
        <f t="shared" si="76"/>
        <v>255.50000000000034</v>
      </c>
      <c r="AV704" s="176">
        <f t="shared" si="72"/>
        <v>1.0416966101513452</v>
      </c>
      <c r="AW704" s="135">
        <v>0.70000000000000095</v>
      </c>
      <c r="AX704" s="135">
        <f t="shared" si="77"/>
        <v>255.50000000000034</v>
      </c>
      <c r="AY704" s="90">
        <f t="shared" si="73"/>
        <v>-6.1982380329432964E-2</v>
      </c>
      <c r="AZ704" s="176">
        <f t="shared" si="74"/>
        <v>1.0404903889904735</v>
      </c>
    </row>
    <row r="705" spans="43:52" x14ac:dyDescent="0.35">
      <c r="AQ705" s="135">
        <v>0.70100000000000096</v>
      </c>
      <c r="AR705" s="135">
        <f t="shared" si="75"/>
        <v>255.86500000000035</v>
      </c>
      <c r="AS705" s="176">
        <f t="shared" si="71"/>
        <v>6.0776159168578182E-2</v>
      </c>
      <c r="AT705" s="135">
        <v>0.70100000000000096</v>
      </c>
      <c r="AU705" s="135">
        <f t="shared" si="76"/>
        <v>255.86500000000035</v>
      </c>
      <c r="AV705" s="176">
        <f t="shared" si="72"/>
        <v>1.0416966101513454</v>
      </c>
      <c r="AW705" s="135">
        <v>0.70100000000000096</v>
      </c>
      <c r="AX705" s="135">
        <f t="shared" si="77"/>
        <v>255.86500000000035</v>
      </c>
      <c r="AY705" s="90">
        <f t="shared" si="73"/>
        <v>-6.1639904360409802E-2</v>
      </c>
      <c r="AZ705" s="176">
        <f t="shared" si="74"/>
        <v>1.0408328649595138</v>
      </c>
    </row>
    <row r="706" spans="43:52" x14ac:dyDescent="0.35">
      <c r="AQ706" s="135">
        <v>0.70200000000000096</v>
      </c>
      <c r="AR706" s="135">
        <f t="shared" si="75"/>
        <v>256.23000000000036</v>
      </c>
      <c r="AS706" s="176">
        <f t="shared" si="71"/>
        <v>6.0776159168594385E-2</v>
      </c>
      <c r="AT706" s="135">
        <v>0.70200000000000096</v>
      </c>
      <c r="AU706" s="135">
        <f t="shared" si="76"/>
        <v>256.23000000000036</v>
      </c>
      <c r="AV706" s="176">
        <f t="shared" si="72"/>
        <v>1.0416966101513456</v>
      </c>
      <c r="AW706" s="135">
        <v>0.70200000000000096</v>
      </c>
      <c r="AX706" s="135">
        <f t="shared" si="77"/>
        <v>256.23000000000036</v>
      </c>
      <c r="AY706" s="90">
        <f t="shared" si="73"/>
        <v>-6.129742839138743E-2</v>
      </c>
      <c r="AZ706" s="176">
        <f t="shared" si="74"/>
        <v>1.0411753409285527</v>
      </c>
    </row>
    <row r="707" spans="43:52" x14ac:dyDescent="0.35">
      <c r="AQ707" s="135">
        <v>0.70300000000000096</v>
      </c>
      <c r="AR707" s="135">
        <f t="shared" si="75"/>
        <v>256.59500000000037</v>
      </c>
      <c r="AS707" s="176">
        <f t="shared" si="71"/>
        <v>6.0776159168610011E-2</v>
      </c>
      <c r="AT707" s="135">
        <v>0.70300000000000096</v>
      </c>
      <c r="AU707" s="135">
        <f t="shared" si="76"/>
        <v>256.59500000000037</v>
      </c>
      <c r="AV707" s="176">
        <f t="shared" si="72"/>
        <v>1.0416966101513458</v>
      </c>
      <c r="AW707" s="135">
        <v>0.70300000000000096</v>
      </c>
      <c r="AX707" s="135">
        <f t="shared" si="77"/>
        <v>256.59500000000037</v>
      </c>
      <c r="AY707" s="90">
        <f t="shared" si="73"/>
        <v>-6.095495242236549E-2</v>
      </c>
      <c r="AZ707" s="176">
        <f t="shared" si="74"/>
        <v>1.0415178168975903</v>
      </c>
    </row>
    <row r="708" spans="43:52" x14ac:dyDescent="0.35">
      <c r="AQ708" s="135">
        <v>0.70400000000000096</v>
      </c>
      <c r="AR708" s="135">
        <f t="shared" si="75"/>
        <v>256.96000000000038</v>
      </c>
      <c r="AS708" s="176">
        <f t="shared" ref="AS708:AS771" si="78">$BP$36*$BR$20/$BR$13*(1-EXP(-$BR$13*AQ708))</f>
        <v>6.0776159168625062E-2</v>
      </c>
      <c r="AT708" s="135">
        <v>0.70400000000000096</v>
      </c>
      <c r="AU708" s="135">
        <f t="shared" si="76"/>
        <v>256.96000000000038</v>
      </c>
      <c r="AV708" s="176">
        <f t="shared" ref="AV708:AV771" si="79">$BR$15*$BR$20/$BR$14*(1-EXP(-$BR$14*AT708))-$BR$16*(EXP(-$BR$13*AT708)-EXP(-$BR$14*AT708))</f>
        <v>1.0416966101513461</v>
      </c>
      <c r="AW708" s="135">
        <v>0.70400000000000096</v>
      </c>
      <c r="AX708" s="135">
        <f t="shared" si="77"/>
        <v>256.96000000000038</v>
      </c>
      <c r="AY708" s="90">
        <f t="shared" ref="AY708:AY771" si="80">-EXP(-(Lm)*AW708)*(-$BR$17+(EXP(Lm-$BR$14)-EXP((Lm-$BR$14)*AW708))*(($BR$20*$BR$15-$BR$14*$BR$16+$BR$16*Lm)*$BR$14-$BR$20*$BR$15*Lm)/($BR$14*($BR$14-Lm))+$BR$16*($BR$14-Lm)*(1-EXP((Lm-$BR$13)*AW708))/($BR$13-Lm)+$BR$20*(EXP(Lm*AW708)-1)*($BR$15*(1/$BR$14-1/Lm)+1/($BP$42*Lm))+($BR$20*$BR$15/$BR$14-$BR$16)*(1-EXP(Lm-$BR$14)))</f>
        <v>-6.0612476453344333E-2</v>
      </c>
      <c r="AZ708" s="176">
        <f t="shared" ref="AZ708:AZ771" si="81">AS708+AV708+AY708</f>
        <v>1.0418602928666267</v>
      </c>
    </row>
    <row r="709" spans="43:52" x14ac:dyDescent="0.35">
      <c r="AQ709" s="135">
        <v>0.70500000000000096</v>
      </c>
      <c r="AR709" s="135">
        <f t="shared" si="75"/>
        <v>257.32500000000033</v>
      </c>
      <c r="AS709" s="176">
        <f t="shared" si="78"/>
        <v>6.0776159168639585E-2</v>
      </c>
      <c r="AT709" s="135">
        <v>0.70500000000000096</v>
      </c>
      <c r="AU709" s="135">
        <f t="shared" si="76"/>
        <v>257.32500000000033</v>
      </c>
      <c r="AV709" s="176">
        <f t="shared" si="79"/>
        <v>1.0416966101513465</v>
      </c>
      <c r="AW709" s="135">
        <v>0.70500000000000096</v>
      </c>
      <c r="AX709" s="135">
        <f t="shared" si="77"/>
        <v>257.32500000000033</v>
      </c>
      <c r="AY709" s="90">
        <f t="shared" si="80"/>
        <v>-6.0270000484323731E-2</v>
      </c>
      <c r="AZ709" s="176">
        <f t="shared" si="81"/>
        <v>1.0422027688356623</v>
      </c>
    </row>
    <row r="710" spans="43:52" x14ac:dyDescent="0.35">
      <c r="AQ710" s="135">
        <v>0.70600000000000096</v>
      </c>
      <c r="AR710" s="135">
        <f t="shared" ref="AR710:AR773" si="82">AQ710*365</f>
        <v>257.69000000000034</v>
      </c>
      <c r="AS710" s="176">
        <f t="shared" si="78"/>
        <v>6.0776159168653587E-2</v>
      </c>
      <c r="AT710" s="135">
        <v>0.70600000000000096</v>
      </c>
      <c r="AU710" s="135">
        <f t="shared" ref="AU710:AU773" si="83">AT710*365</f>
        <v>257.69000000000034</v>
      </c>
      <c r="AV710" s="176">
        <f t="shared" si="79"/>
        <v>1.0416966101513467</v>
      </c>
      <c r="AW710" s="135">
        <v>0.70600000000000096</v>
      </c>
      <c r="AX710" s="135">
        <f t="shared" ref="AX710:AX773" si="84">AW710*365</f>
        <v>257.69000000000034</v>
      </c>
      <c r="AY710" s="90">
        <f t="shared" si="80"/>
        <v>-5.9927524515304025E-2</v>
      </c>
      <c r="AZ710" s="176">
        <f t="shared" si="81"/>
        <v>1.0425452448046963</v>
      </c>
    </row>
    <row r="711" spans="43:52" x14ac:dyDescent="0.35">
      <c r="AQ711" s="135">
        <v>0.70700000000000096</v>
      </c>
      <c r="AR711" s="135">
        <f t="shared" si="82"/>
        <v>258.05500000000035</v>
      </c>
      <c r="AS711" s="176">
        <f t="shared" si="78"/>
        <v>6.0776159168667084E-2</v>
      </c>
      <c r="AT711" s="135">
        <v>0.70700000000000096</v>
      </c>
      <c r="AU711" s="135">
        <f t="shared" si="83"/>
        <v>258.05500000000035</v>
      </c>
      <c r="AV711" s="176">
        <f t="shared" si="79"/>
        <v>1.041696610151347</v>
      </c>
      <c r="AW711" s="135">
        <v>0.70700000000000096</v>
      </c>
      <c r="AX711" s="135">
        <f t="shared" si="84"/>
        <v>258.05500000000035</v>
      </c>
      <c r="AY711" s="90">
        <f t="shared" si="80"/>
        <v>-5.9585048546284866E-2</v>
      </c>
      <c r="AZ711" s="176">
        <f t="shared" si="81"/>
        <v>1.0428877207737293</v>
      </c>
    </row>
    <row r="712" spans="43:52" x14ac:dyDescent="0.35">
      <c r="AQ712" s="135">
        <v>0.70800000000000096</v>
      </c>
      <c r="AR712" s="135">
        <f t="shared" si="82"/>
        <v>258.42000000000036</v>
      </c>
      <c r="AS712" s="176">
        <f t="shared" si="78"/>
        <v>6.0776159168680087E-2</v>
      </c>
      <c r="AT712" s="135">
        <v>0.70800000000000096</v>
      </c>
      <c r="AU712" s="135">
        <f t="shared" si="83"/>
        <v>258.42000000000036</v>
      </c>
      <c r="AV712" s="176">
        <f t="shared" si="79"/>
        <v>1.0416966101513472</v>
      </c>
      <c r="AW712" s="135">
        <v>0.70800000000000096</v>
      </c>
      <c r="AX712" s="135">
        <f t="shared" si="84"/>
        <v>258.42000000000036</v>
      </c>
      <c r="AY712" s="90">
        <f t="shared" si="80"/>
        <v>-5.9242615200286987E-2</v>
      </c>
      <c r="AZ712" s="176">
        <f t="shared" si="81"/>
        <v>1.0432301541197404</v>
      </c>
    </row>
    <row r="713" spans="43:52" x14ac:dyDescent="0.35">
      <c r="AQ713" s="135">
        <v>0.70900000000000096</v>
      </c>
      <c r="AR713" s="135">
        <f t="shared" si="82"/>
        <v>258.78500000000037</v>
      </c>
      <c r="AS713" s="176">
        <f t="shared" si="78"/>
        <v>6.0776159168692633E-2</v>
      </c>
      <c r="AT713" s="135">
        <v>0.70900000000000096</v>
      </c>
      <c r="AU713" s="135">
        <f t="shared" si="83"/>
        <v>258.78500000000037</v>
      </c>
      <c r="AV713" s="176">
        <f t="shared" si="79"/>
        <v>1.0416966101513474</v>
      </c>
      <c r="AW713" s="135">
        <v>0.70900000000000096</v>
      </c>
      <c r="AX713" s="135">
        <f t="shared" si="84"/>
        <v>258.78500000000037</v>
      </c>
      <c r="AY713" s="90">
        <f t="shared" si="80"/>
        <v>-5.8900139231269272E-2</v>
      </c>
      <c r="AZ713" s="176">
        <f t="shared" si="81"/>
        <v>1.0435726300887707</v>
      </c>
    </row>
    <row r="714" spans="43:52" x14ac:dyDescent="0.35">
      <c r="AQ714" s="135">
        <v>0.71000000000000096</v>
      </c>
      <c r="AR714" s="135">
        <f t="shared" si="82"/>
        <v>259.15000000000038</v>
      </c>
      <c r="AS714" s="176">
        <f t="shared" si="78"/>
        <v>6.0776159168704734E-2</v>
      </c>
      <c r="AT714" s="135">
        <v>0.71000000000000096</v>
      </c>
      <c r="AU714" s="135">
        <f t="shared" si="83"/>
        <v>259.15000000000038</v>
      </c>
      <c r="AV714" s="176">
        <f t="shared" si="79"/>
        <v>1.0416966101513474</v>
      </c>
      <c r="AW714" s="135">
        <v>0.71000000000000096</v>
      </c>
      <c r="AX714" s="135">
        <f t="shared" si="84"/>
        <v>259.15000000000038</v>
      </c>
      <c r="AY714" s="90">
        <f t="shared" si="80"/>
        <v>-5.8557663262252459E-2</v>
      </c>
      <c r="AZ714" s="176">
        <f t="shared" si="81"/>
        <v>1.0439151060577998</v>
      </c>
    </row>
    <row r="715" spans="43:52" x14ac:dyDescent="0.35">
      <c r="AQ715" s="135">
        <v>0.71100000000000096</v>
      </c>
      <c r="AR715" s="135">
        <f t="shared" si="82"/>
        <v>259.51500000000033</v>
      </c>
      <c r="AS715" s="176">
        <f t="shared" si="78"/>
        <v>6.0776159168716391E-2</v>
      </c>
      <c r="AT715" s="135">
        <v>0.71100000000000096</v>
      </c>
      <c r="AU715" s="135">
        <f t="shared" si="83"/>
        <v>259.51500000000033</v>
      </c>
      <c r="AV715" s="176">
        <f t="shared" si="79"/>
        <v>1.0416966101513476</v>
      </c>
      <c r="AW715" s="135">
        <v>0.71100000000000096</v>
      </c>
      <c r="AX715" s="135">
        <f t="shared" si="84"/>
        <v>259.51500000000033</v>
      </c>
      <c r="AY715" s="90">
        <f t="shared" si="80"/>
        <v>-5.8215187293236409E-2</v>
      </c>
      <c r="AZ715" s="176">
        <f t="shared" si="81"/>
        <v>1.0442575820268276</v>
      </c>
    </row>
    <row r="716" spans="43:52" x14ac:dyDescent="0.35">
      <c r="AQ716" s="135">
        <v>0.71200000000000097</v>
      </c>
      <c r="AR716" s="135">
        <f t="shared" si="82"/>
        <v>259.88000000000034</v>
      </c>
      <c r="AS716" s="176">
        <f t="shared" si="78"/>
        <v>6.0776159168727632E-2</v>
      </c>
      <c r="AT716" s="135">
        <v>0.71200000000000097</v>
      </c>
      <c r="AU716" s="135">
        <f t="shared" si="83"/>
        <v>259.88000000000034</v>
      </c>
      <c r="AV716" s="176">
        <f t="shared" si="79"/>
        <v>1.0416966101513478</v>
      </c>
      <c r="AW716" s="135">
        <v>0.71200000000000097</v>
      </c>
      <c r="AX716" s="135">
        <f t="shared" si="84"/>
        <v>259.88000000000034</v>
      </c>
      <c r="AY716" s="90">
        <f t="shared" si="80"/>
        <v>-5.7872711324221254E-2</v>
      </c>
      <c r="AZ716" s="176">
        <f t="shared" si="81"/>
        <v>1.0446000579958543</v>
      </c>
    </row>
    <row r="717" spans="43:52" x14ac:dyDescent="0.35">
      <c r="AQ717" s="135">
        <v>0.71300000000000097</v>
      </c>
      <c r="AR717" s="135">
        <f t="shared" si="82"/>
        <v>260.24500000000035</v>
      </c>
      <c r="AS717" s="176">
        <f t="shared" si="78"/>
        <v>6.0776159168738471E-2</v>
      </c>
      <c r="AT717" s="135">
        <v>0.71300000000000097</v>
      </c>
      <c r="AU717" s="135">
        <f t="shared" si="83"/>
        <v>260.24500000000035</v>
      </c>
      <c r="AV717" s="176">
        <f t="shared" si="79"/>
        <v>1.0416966101513481</v>
      </c>
      <c r="AW717" s="135">
        <v>0.71300000000000097</v>
      </c>
      <c r="AX717" s="135">
        <f t="shared" si="84"/>
        <v>260.24500000000035</v>
      </c>
      <c r="AY717" s="90">
        <f t="shared" si="80"/>
        <v>-5.7530235355206759E-2</v>
      </c>
      <c r="AZ717" s="176">
        <f t="shared" si="81"/>
        <v>1.0449425339648799</v>
      </c>
    </row>
    <row r="718" spans="43:52" x14ac:dyDescent="0.35">
      <c r="AQ718" s="135">
        <v>0.71400000000000097</v>
      </c>
      <c r="AR718" s="135">
        <f t="shared" si="82"/>
        <v>260.61000000000035</v>
      </c>
      <c r="AS718" s="176">
        <f t="shared" si="78"/>
        <v>6.0776159168748914E-2</v>
      </c>
      <c r="AT718" s="135">
        <v>0.71400000000000097</v>
      </c>
      <c r="AU718" s="135">
        <f t="shared" si="83"/>
        <v>260.61000000000035</v>
      </c>
      <c r="AV718" s="176">
        <f t="shared" si="79"/>
        <v>1.0416966101513483</v>
      </c>
      <c r="AW718" s="135">
        <v>0.71400000000000097</v>
      </c>
      <c r="AX718" s="135">
        <f t="shared" si="84"/>
        <v>260.61000000000035</v>
      </c>
      <c r="AY718" s="90">
        <f t="shared" si="80"/>
        <v>-5.7187759386193054E-2</v>
      </c>
      <c r="AZ718" s="176">
        <f t="shared" si="81"/>
        <v>1.0452850099339042</v>
      </c>
    </row>
    <row r="719" spans="43:52" x14ac:dyDescent="0.35">
      <c r="AQ719" s="135">
        <v>0.71500000000000097</v>
      </c>
      <c r="AR719" s="135">
        <f t="shared" si="82"/>
        <v>260.97500000000036</v>
      </c>
      <c r="AS719" s="176">
        <f t="shared" si="78"/>
        <v>6.0776159168758989E-2</v>
      </c>
      <c r="AT719" s="135">
        <v>0.71500000000000097</v>
      </c>
      <c r="AU719" s="135">
        <f t="shared" si="83"/>
        <v>260.97500000000036</v>
      </c>
      <c r="AV719" s="176">
        <f t="shared" si="79"/>
        <v>1.0416966101513485</v>
      </c>
      <c r="AW719" s="135">
        <v>0.71500000000000097</v>
      </c>
      <c r="AX719" s="135">
        <f t="shared" si="84"/>
        <v>260.97500000000036</v>
      </c>
      <c r="AY719" s="90">
        <f t="shared" si="80"/>
        <v>-5.6845283417180342E-2</v>
      </c>
      <c r="AZ719" s="176">
        <f t="shared" si="81"/>
        <v>1.0456274859029271</v>
      </c>
    </row>
    <row r="720" spans="43:52" x14ac:dyDescent="0.35">
      <c r="AQ720" s="135">
        <v>0.71600000000000097</v>
      </c>
      <c r="AR720" s="135">
        <f t="shared" si="82"/>
        <v>261.34000000000037</v>
      </c>
      <c r="AS720" s="176">
        <f t="shared" si="78"/>
        <v>6.0776159168768704E-2</v>
      </c>
      <c r="AT720" s="135">
        <v>0.71600000000000097</v>
      </c>
      <c r="AU720" s="135">
        <f t="shared" si="83"/>
        <v>261.34000000000037</v>
      </c>
      <c r="AV720" s="176">
        <f t="shared" si="79"/>
        <v>1.0416966101513485</v>
      </c>
      <c r="AW720" s="135">
        <v>0.71600000000000097</v>
      </c>
      <c r="AX720" s="135">
        <f t="shared" si="84"/>
        <v>261.34000000000037</v>
      </c>
      <c r="AY720" s="90">
        <f t="shared" si="80"/>
        <v>-5.6502850071188798E-2</v>
      </c>
      <c r="AZ720" s="176">
        <f t="shared" si="81"/>
        <v>1.0459699192489285</v>
      </c>
    </row>
    <row r="721" spans="43:52" x14ac:dyDescent="0.35">
      <c r="AQ721" s="135">
        <v>0.71700000000000097</v>
      </c>
      <c r="AR721" s="135">
        <f t="shared" si="82"/>
        <v>261.70500000000038</v>
      </c>
      <c r="AS721" s="176">
        <f t="shared" si="78"/>
        <v>6.0776159168778064E-2</v>
      </c>
      <c r="AT721" s="135">
        <v>0.71700000000000097</v>
      </c>
      <c r="AU721" s="135">
        <f t="shared" si="83"/>
        <v>261.70500000000038</v>
      </c>
      <c r="AV721" s="176">
        <f t="shared" si="79"/>
        <v>1.0416966101513487</v>
      </c>
      <c r="AW721" s="135">
        <v>0.71700000000000097</v>
      </c>
      <c r="AX721" s="135">
        <f t="shared" si="84"/>
        <v>261.70500000000038</v>
      </c>
      <c r="AY721" s="90">
        <f t="shared" si="80"/>
        <v>-5.6160374102177862E-2</v>
      </c>
      <c r="AZ721" s="176">
        <f t="shared" si="81"/>
        <v>1.0463123952179489</v>
      </c>
    </row>
    <row r="722" spans="43:52" x14ac:dyDescent="0.35">
      <c r="AQ722" s="135">
        <v>0.71800000000000097</v>
      </c>
      <c r="AR722" s="135">
        <f t="shared" si="82"/>
        <v>262.07000000000033</v>
      </c>
      <c r="AS722" s="176">
        <f t="shared" si="78"/>
        <v>6.0776159168787092E-2</v>
      </c>
      <c r="AT722" s="135">
        <v>0.71800000000000097</v>
      </c>
      <c r="AU722" s="135">
        <f t="shared" si="83"/>
        <v>262.07000000000033</v>
      </c>
      <c r="AV722" s="176">
        <f t="shared" si="79"/>
        <v>1.041696610151349</v>
      </c>
      <c r="AW722" s="135">
        <v>0.71800000000000097</v>
      </c>
      <c r="AX722" s="135">
        <f t="shared" si="84"/>
        <v>262.07000000000033</v>
      </c>
      <c r="AY722" s="90">
        <f t="shared" si="80"/>
        <v>-5.5817898133167718E-2</v>
      </c>
      <c r="AZ722" s="176">
        <f t="shared" si="81"/>
        <v>1.0466548711869685</v>
      </c>
    </row>
    <row r="723" spans="43:52" x14ac:dyDescent="0.35">
      <c r="AQ723" s="135">
        <v>0.71900000000000097</v>
      </c>
      <c r="AR723" s="135">
        <f t="shared" si="82"/>
        <v>262.43500000000034</v>
      </c>
      <c r="AS723" s="176">
        <f t="shared" si="78"/>
        <v>6.07761591687958E-2</v>
      </c>
      <c r="AT723" s="135">
        <v>0.71900000000000097</v>
      </c>
      <c r="AU723" s="135">
        <f t="shared" si="83"/>
        <v>262.43500000000034</v>
      </c>
      <c r="AV723" s="176">
        <f t="shared" si="79"/>
        <v>1.041696610151349</v>
      </c>
      <c r="AW723" s="135">
        <v>0.71900000000000097</v>
      </c>
      <c r="AX723" s="135">
        <f t="shared" si="84"/>
        <v>262.43500000000034</v>
      </c>
      <c r="AY723" s="90">
        <f t="shared" si="80"/>
        <v>-5.5475422164158447E-2</v>
      </c>
      <c r="AZ723" s="176">
        <f t="shared" si="81"/>
        <v>1.0469973471559864</v>
      </c>
    </row>
    <row r="724" spans="43:52" x14ac:dyDescent="0.35">
      <c r="AQ724" s="135">
        <v>0.72000000000000097</v>
      </c>
      <c r="AR724" s="135">
        <f t="shared" si="82"/>
        <v>262.80000000000035</v>
      </c>
      <c r="AS724" s="176">
        <f t="shared" si="78"/>
        <v>6.0776159168804189E-2</v>
      </c>
      <c r="AT724" s="135">
        <v>0.72000000000000097</v>
      </c>
      <c r="AU724" s="135">
        <f t="shared" si="83"/>
        <v>262.80000000000035</v>
      </c>
      <c r="AV724" s="176">
        <f t="shared" si="79"/>
        <v>1.0416966101513492</v>
      </c>
      <c r="AW724" s="135">
        <v>0.72000000000000097</v>
      </c>
      <c r="AX724" s="135">
        <f t="shared" si="84"/>
        <v>262.80000000000035</v>
      </c>
      <c r="AY724" s="90">
        <f t="shared" si="80"/>
        <v>-5.5132946195150065E-2</v>
      </c>
      <c r="AZ724" s="176">
        <f t="shared" si="81"/>
        <v>1.0473398231250035</v>
      </c>
    </row>
    <row r="725" spans="43:52" x14ac:dyDescent="0.35">
      <c r="AQ725" s="135">
        <v>0.72100000000000097</v>
      </c>
      <c r="AR725" s="135">
        <f t="shared" si="82"/>
        <v>263.16500000000036</v>
      </c>
      <c r="AS725" s="176">
        <f t="shared" si="78"/>
        <v>6.077615916881228E-2</v>
      </c>
      <c r="AT725" s="135">
        <v>0.72100000000000097</v>
      </c>
      <c r="AU725" s="135">
        <f t="shared" si="83"/>
        <v>263.16500000000036</v>
      </c>
      <c r="AV725" s="176">
        <f t="shared" si="79"/>
        <v>1.0416966101513494</v>
      </c>
      <c r="AW725" s="135">
        <v>0.72100000000000097</v>
      </c>
      <c r="AX725" s="135">
        <f t="shared" si="84"/>
        <v>263.16500000000036</v>
      </c>
      <c r="AY725" s="90">
        <f t="shared" si="80"/>
        <v>-5.47904702261428E-2</v>
      </c>
      <c r="AZ725" s="176">
        <f t="shared" si="81"/>
        <v>1.0476822990940189</v>
      </c>
    </row>
    <row r="726" spans="43:52" x14ac:dyDescent="0.35">
      <c r="AQ726" s="135">
        <v>0.72200000000000097</v>
      </c>
      <c r="AR726" s="135">
        <f t="shared" si="82"/>
        <v>263.53000000000037</v>
      </c>
      <c r="AS726" s="176">
        <f t="shared" si="78"/>
        <v>6.0776159168820072E-2</v>
      </c>
      <c r="AT726" s="135">
        <v>0.72200000000000097</v>
      </c>
      <c r="AU726" s="135">
        <f t="shared" si="83"/>
        <v>263.53000000000037</v>
      </c>
      <c r="AV726" s="176">
        <f t="shared" si="79"/>
        <v>1.0416966101513494</v>
      </c>
      <c r="AW726" s="135">
        <v>0.72200000000000097</v>
      </c>
      <c r="AX726" s="135">
        <f t="shared" si="84"/>
        <v>263.53000000000037</v>
      </c>
      <c r="AY726" s="90">
        <f t="shared" si="80"/>
        <v>-5.4447994257136208E-2</v>
      </c>
      <c r="AZ726" s="176">
        <f t="shared" si="81"/>
        <v>1.0480247750630332</v>
      </c>
    </row>
    <row r="727" spans="43:52" x14ac:dyDescent="0.35">
      <c r="AQ727" s="135">
        <v>0.72300000000000098</v>
      </c>
      <c r="AR727" s="135">
        <f t="shared" si="82"/>
        <v>263.89500000000038</v>
      </c>
      <c r="AS727" s="176">
        <f t="shared" si="78"/>
        <v>6.0776159168827601E-2</v>
      </c>
      <c r="AT727" s="135">
        <v>0.72300000000000098</v>
      </c>
      <c r="AU727" s="135">
        <f t="shared" si="83"/>
        <v>263.89500000000038</v>
      </c>
      <c r="AV727" s="176">
        <f t="shared" si="79"/>
        <v>1.0416966101513496</v>
      </c>
      <c r="AW727" s="135">
        <v>0.72300000000000098</v>
      </c>
      <c r="AX727" s="135">
        <f t="shared" si="84"/>
        <v>263.89500000000038</v>
      </c>
      <c r="AY727" s="90">
        <f t="shared" si="80"/>
        <v>-5.4105518288130601E-2</v>
      </c>
      <c r="AZ727" s="176">
        <f t="shared" si="81"/>
        <v>1.0483672510320465</v>
      </c>
    </row>
    <row r="728" spans="43:52" x14ac:dyDescent="0.35">
      <c r="AQ728" s="135">
        <v>0.72400000000000098</v>
      </c>
      <c r="AR728" s="135">
        <f t="shared" si="82"/>
        <v>264.26000000000033</v>
      </c>
      <c r="AS728" s="176">
        <f t="shared" si="78"/>
        <v>6.0776159168834845E-2</v>
      </c>
      <c r="AT728" s="135">
        <v>0.72400000000000098</v>
      </c>
      <c r="AU728" s="135">
        <f t="shared" si="83"/>
        <v>264.26000000000033</v>
      </c>
      <c r="AV728" s="176">
        <f t="shared" si="79"/>
        <v>1.0416966101513496</v>
      </c>
      <c r="AW728" s="135">
        <v>0.72400000000000098</v>
      </c>
      <c r="AX728" s="135">
        <f t="shared" si="84"/>
        <v>264.26000000000033</v>
      </c>
      <c r="AY728" s="90">
        <f t="shared" si="80"/>
        <v>-5.3763084942146502E-2</v>
      </c>
      <c r="AZ728" s="176">
        <f t="shared" si="81"/>
        <v>1.0487096843780381</v>
      </c>
    </row>
    <row r="729" spans="43:52" x14ac:dyDescent="0.35">
      <c r="AQ729" s="135">
        <v>0.72500000000000098</v>
      </c>
      <c r="AR729" s="135">
        <f t="shared" si="82"/>
        <v>264.62500000000034</v>
      </c>
      <c r="AS729" s="176">
        <f t="shared" si="78"/>
        <v>6.0776159168841833E-2</v>
      </c>
      <c r="AT729" s="135">
        <v>0.72500000000000098</v>
      </c>
      <c r="AU729" s="135">
        <f t="shared" si="83"/>
        <v>264.62500000000034</v>
      </c>
      <c r="AV729" s="176">
        <f t="shared" si="79"/>
        <v>1.0416966101513498</v>
      </c>
      <c r="AW729" s="135">
        <v>0.72500000000000098</v>
      </c>
      <c r="AX729" s="135">
        <f t="shared" si="84"/>
        <v>264.62500000000034</v>
      </c>
      <c r="AY729" s="90">
        <f t="shared" si="80"/>
        <v>-5.3420608973142797E-2</v>
      </c>
      <c r="AZ729" s="176">
        <f t="shared" si="81"/>
        <v>1.0490521603470488</v>
      </c>
    </row>
    <row r="730" spans="43:52" x14ac:dyDescent="0.35">
      <c r="AQ730" s="135">
        <v>0.72600000000000098</v>
      </c>
      <c r="AR730" s="135">
        <f t="shared" si="82"/>
        <v>264.99000000000035</v>
      </c>
      <c r="AS730" s="176">
        <f t="shared" si="78"/>
        <v>6.0776159168848577E-2</v>
      </c>
      <c r="AT730" s="135">
        <v>0.72600000000000098</v>
      </c>
      <c r="AU730" s="135">
        <f t="shared" si="83"/>
        <v>264.99000000000035</v>
      </c>
      <c r="AV730" s="176">
        <f t="shared" si="79"/>
        <v>1.0416966101513498</v>
      </c>
      <c r="AW730" s="135">
        <v>0.72600000000000098</v>
      </c>
      <c r="AX730" s="135">
        <f t="shared" si="84"/>
        <v>264.99000000000035</v>
      </c>
      <c r="AY730" s="90">
        <f t="shared" si="80"/>
        <v>-5.3078133004140202E-2</v>
      </c>
      <c r="AZ730" s="176">
        <f t="shared" si="81"/>
        <v>1.0493946363160582</v>
      </c>
    </row>
    <row r="731" spans="43:52" x14ac:dyDescent="0.35">
      <c r="AQ731" s="135">
        <v>0.72700000000000098</v>
      </c>
      <c r="AR731" s="135">
        <f t="shared" si="82"/>
        <v>265.35500000000036</v>
      </c>
      <c r="AS731" s="176">
        <f t="shared" si="78"/>
        <v>6.0776159168855065E-2</v>
      </c>
      <c r="AT731" s="135">
        <v>0.72700000000000098</v>
      </c>
      <c r="AU731" s="135">
        <f t="shared" si="83"/>
        <v>265.35500000000036</v>
      </c>
      <c r="AV731" s="176">
        <f t="shared" si="79"/>
        <v>1.0416966101513501</v>
      </c>
      <c r="AW731" s="135">
        <v>0.72700000000000098</v>
      </c>
      <c r="AX731" s="135">
        <f t="shared" si="84"/>
        <v>265.35500000000036</v>
      </c>
      <c r="AY731" s="90">
        <f t="shared" si="80"/>
        <v>-5.2735657035138599E-2</v>
      </c>
      <c r="AZ731" s="176">
        <f t="shared" si="81"/>
        <v>1.0497371122850667</v>
      </c>
    </row>
    <row r="732" spans="43:52" x14ac:dyDescent="0.35">
      <c r="AQ732" s="135">
        <v>0.72800000000000098</v>
      </c>
      <c r="AR732" s="135">
        <f t="shared" si="82"/>
        <v>265.72000000000037</v>
      </c>
      <c r="AS732" s="176">
        <f t="shared" si="78"/>
        <v>6.0776159168861338E-2</v>
      </c>
      <c r="AT732" s="135">
        <v>0.72800000000000098</v>
      </c>
      <c r="AU732" s="135">
        <f t="shared" si="83"/>
        <v>265.72000000000037</v>
      </c>
      <c r="AV732" s="176">
        <f t="shared" si="79"/>
        <v>1.0416966101513501</v>
      </c>
      <c r="AW732" s="135">
        <v>0.72800000000000098</v>
      </c>
      <c r="AX732" s="135">
        <f t="shared" si="84"/>
        <v>265.72000000000037</v>
      </c>
      <c r="AY732" s="90">
        <f t="shared" si="80"/>
        <v>-5.2393181066137773E-2</v>
      </c>
      <c r="AZ732" s="176">
        <f t="shared" si="81"/>
        <v>1.0500795882540737</v>
      </c>
    </row>
    <row r="733" spans="43:52" x14ac:dyDescent="0.35">
      <c r="AQ733" s="135">
        <v>0.72900000000000098</v>
      </c>
      <c r="AR733" s="135">
        <f t="shared" si="82"/>
        <v>266.08500000000038</v>
      </c>
      <c r="AS733" s="176">
        <f t="shared" si="78"/>
        <v>6.0776159168867375E-2</v>
      </c>
      <c r="AT733" s="135">
        <v>0.72900000000000098</v>
      </c>
      <c r="AU733" s="135">
        <f t="shared" si="83"/>
        <v>266.08500000000038</v>
      </c>
      <c r="AV733" s="176">
        <f t="shared" si="79"/>
        <v>1.0416966101513503</v>
      </c>
      <c r="AW733" s="135">
        <v>0.72900000000000098</v>
      </c>
      <c r="AX733" s="135">
        <f t="shared" si="84"/>
        <v>266.08500000000038</v>
      </c>
      <c r="AY733" s="90">
        <f t="shared" si="80"/>
        <v>-5.2050705097138064E-2</v>
      </c>
      <c r="AZ733" s="176">
        <f t="shared" si="81"/>
        <v>1.0504220642230795</v>
      </c>
    </row>
    <row r="734" spans="43:52" x14ac:dyDescent="0.35">
      <c r="AQ734" s="135">
        <v>0.73000000000000098</v>
      </c>
      <c r="AR734" s="135">
        <f t="shared" si="82"/>
        <v>266.45000000000039</v>
      </c>
      <c r="AS734" s="176">
        <f t="shared" si="78"/>
        <v>6.0776159168873189E-2</v>
      </c>
      <c r="AT734" s="135">
        <v>0.73000000000000098</v>
      </c>
      <c r="AU734" s="135">
        <f t="shared" si="83"/>
        <v>266.45000000000039</v>
      </c>
      <c r="AV734" s="176">
        <f t="shared" si="79"/>
        <v>1.0416966101513503</v>
      </c>
      <c r="AW734" s="135">
        <v>0.73000000000000098</v>
      </c>
      <c r="AX734" s="135">
        <f t="shared" si="84"/>
        <v>266.45000000000039</v>
      </c>
      <c r="AY734" s="90">
        <f t="shared" si="80"/>
        <v>-5.1708229128139355E-2</v>
      </c>
      <c r="AZ734" s="176">
        <f t="shared" si="81"/>
        <v>1.050764540192084</v>
      </c>
    </row>
    <row r="735" spans="43:52" x14ac:dyDescent="0.35">
      <c r="AQ735" s="135">
        <v>0.73100000000000098</v>
      </c>
      <c r="AR735" s="135">
        <f t="shared" si="82"/>
        <v>266.81500000000034</v>
      </c>
      <c r="AS735" s="176">
        <f t="shared" si="78"/>
        <v>6.0776159168878803E-2</v>
      </c>
      <c r="AT735" s="135">
        <v>0.73100000000000098</v>
      </c>
      <c r="AU735" s="135">
        <f t="shared" si="83"/>
        <v>266.81500000000034</v>
      </c>
      <c r="AV735" s="176">
        <f t="shared" si="79"/>
        <v>1.0416966101513505</v>
      </c>
      <c r="AW735" s="135">
        <v>0.73100000000000098</v>
      </c>
      <c r="AX735" s="135">
        <f t="shared" si="84"/>
        <v>266.81500000000034</v>
      </c>
      <c r="AY735" s="90">
        <f t="shared" si="80"/>
        <v>-5.1365753159141755E-2</v>
      </c>
      <c r="AZ735" s="176">
        <f t="shared" si="81"/>
        <v>1.0511070161610876</v>
      </c>
    </row>
    <row r="736" spans="43:52" x14ac:dyDescent="0.35">
      <c r="AQ736" s="135">
        <v>0.73200000000000098</v>
      </c>
      <c r="AR736" s="135">
        <f t="shared" si="82"/>
        <v>267.18000000000035</v>
      </c>
      <c r="AS736" s="176">
        <f t="shared" si="78"/>
        <v>6.0776159168884215E-2</v>
      </c>
      <c r="AT736" s="135">
        <v>0.73200000000000098</v>
      </c>
      <c r="AU736" s="135">
        <f t="shared" si="83"/>
        <v>267.18000000000035</v>
      </c>
      <c r="AV736" s="176">
        <f t="shared" si="79"/>
        <v>1.0416966101513505</v>
      </c>
      <c r="AW736" s="135">
        <v>0.73200000000000098</v>
      </c>
      <c r="AX736" s="135">
        <f t="shared" si="84"/>
        <v>267.18000000000035</v>
      </c>
      <c r="AY736" s="90">
        <f t="shared" si="80"/>
        <v>-5.1023319813165435E-2</v>
      </c>
      <c r="AZ736" s="176">
        <f t="shared" si="81"/>
        <v>1.0514494495070692</v>
      </c>
    </row>
    <row r="737" spans="43:52" x14ac:dyDescent="0.35">
      <c r="AQ737" s="135">
        <v>0.73300000000000098</v>
      </c>
      <c r="AR737" s="135">
        <f t="shared" si="82"/>
        <v>267.54500000000036</v>
      </c>
      <c r="AS737" s="176">
        <f t="shared" si="78"/>
        <v>6.0776159168889433E-2</v>
      </c>
      <c r="AT737" s="135">
        <v>0.73300000000000098</v>
      </c>
      <c r="AU737" s="135">
        <f t="shared" si="83"/>
        <v>267.54500000000036</v>
      </c>
      <c r="AV737" s="176">
        <f t="shared" si="79"/>
        <v>1.0416966101513505</v>
      </c>
      <c r="AW737" s="135">
        <v>0.73300000000000098</v>
      </c>
      <c r="AX737" s="135">
        <f t="shared" si="84"/>
        <v>267.54500000000036</v>
      </c>
      <c r="AY737" s="90">
        <f t="shared" si="80"/>
        <v>-5.068084384416973E-2</v>
      </c>
      <c r="AZ737" s="176">
        <f t="shared" si="81"/>
        <v>1.0517919254760701</v>
      </c>
    </row>
    <row r="738" spans="43:52" x14ac:dyDescent="0.35">
      <c r="AQ738" s="135">
        <v>0.73400000000000098</v>
      </c>
      <c r="AR738" s="135">
        <f t="shared" si="82"/>
        <v>267.91000000000037</v>
      </c>
      <c r="AS738" s="176">
        <f t="shared" si="78"/>
        <v>6.0776159168894464E-2</v>
      </c>
      <c r="AT738" s="135">
        <v>0.73400000000000098</v>
      </c>
      <c r="AU738" s="135">
        <f t="shared" si="83"/>
        <v>267.91000000000037</v>
      </c>
      <c r="AV738" s="176">
        <f t="shared" si="79"/>
        <v>1.0416966101513507</v>
      </c>
      <c r="AW738" s="135">
        <v>0.73400000000000098</v>
      </c>
      <c r="AX738" s="135">
        <f t="shared" si="84"/>
        <v>267.91000000000037</v>
      </c>
      <c r="AY738" s="90">
        <f t="shared" si="80"/>
        <v>-5.0338367875175129E-2</v>
      </c>
      <c r="AZ738" s="176">
        <f t="shared" si="81"/>
        <v>1.05213440144507</v>
      </c>
    </row>
    <row r="739" spans="43:52" x14ac:dyDescent="0.35">
      <c r="AQ739" s="135">
        <v>0.73500000000000099</v>
      </c>
      <c r="AR739" s="135">
        <f t="shared" si="82"/>
        <v>268.27500000000038</v>
      </c>
      <c r="AS739" s="176">
        <f t="shared" si="78"/>
        <v>6.0776159168899307E-2</v>
      </c>
      <c r="AT739" s="135">
        <v>0.73500000000000099</v>
      </c>
      <c r="AU739" s="135">
        <f t="shared" si="83"/>
        <v>268.27500000000038</v>
      </c>
      <c r="AV739" s="176">
        <f t="shared" si="79"/>
        <v>1.0416966101513507</v>
      </c>
      <c r="AW739" s="135">
        <v>0.73500000000000099</v>
      </c>
      <c r="AX739" s="135">
        <f t="shared" si="84"/>
        <v>268.27500000000038</v>
      </c>
      <c r="AY739" s="90">
        <f t="shared" si="80"/>
        <v>-4.9995891906181637E-2</v>
      </c>
      <c r="AZ739" s="176">
        <f t="shared" si="81"/>
        <v>1.0524768774140685</v>
      </c>
    </row>
    <row r="740" spans="43:52" x14ac:dyDescent="0.35">
      <c r="AQ740" s="135">
        <v>0.73600000000000099</v>
      </c>
      <c r="AR740" s="135">
        <f t="shared" si="82"/>
        <v>268.64000000000038</v>
      </c>
      <c r="AS740" s="176">
        <f t="shared" si="78"/>
        <v>6.0776159168903984E-2</v>
      </c>
      <c r="AT740" s="135">
        <v>0.73600000000000099</v>
      </c>
      <c r="AU740" s="135">
        <f t="shared" si="83"/>
        <v>268.64000000000038</v>
      </c>
      <c r="AV740" s="176">
        <f t="shared" si="79"/>
        <v>1.041696610151351</v>
      </c>
      <c r="AW740" s="135">
        <v>0.73600000000000099</v>
      </c>
      <c r="AX740" s="135">
        <f t="shared" si="84"/>
        <v>268.64000000000038</v>
      </c>
      <c r="AY740" s="90">
        <f t="shared" si="80"/>
        <v>-4.9653415937189145E-2</v>
      </c>
      <c r="AZ740" s="176">
        <f t="shared" si="81"/>
        <v>1.0528193533830659</v>
      </c>
    </row>
    <row r="741" spans="43:52" x14ac:dyDescent="0.35">
      <c r="AQ741" s="135">
        <v>0.73700000000000099</v>
      </c>
      <c r="AR741" s="135">
        <f t="shared" si="82"/>
        <v>269.00500000000034</v>
      </c>
      <c r="AS741" s="176">
        <f t="shared" si="78"/>
        <v>6.0776159168908495E-2</v>
      </c>
      <c r="AT741" s="135">
        <v>0.73700000000000099</v>
      </c>
      <c r="AU741" s="135">
        <f t="shared" si="83"/>
        <v>269.00500000000034</v>
      </c>
      <c r="AV741" s="176">
        <f t="shared" si="79"/>
        <v>1.041696610151351</v>
      </c>
      <c r="AW741" s="135">
        <v>0.73700000000000099</v>
      </c>
      <c r="AX741" s="135">
        <f t="shared" si="84"/>
        <v>269.00500000000034</v>
      </c>
      <c r="AY741" s="90">
        <f t="shared" si="80"/>
        <v>-4.9310939968197659E-2</v>
      </c>
      <c r="AZ741" s="176">
        <f t="shared" si="81"/>
        <v>1.0531618293520617</v>
      </c>
    </row>
    <row r="742" spans="43:52" x14ac:dyDescent="0.35">
      <c r="AQ742" s="135">
        <v>0.73800000000000099</v>
      </c>
      <c r="AR742" s="135">
        <f t="shared" si="82"/>
        <v>269.37000000000035</v>
      </c>
      <c r="AS742" s="176">
        <f t="shared" si="78"/>
        <v>6.0776159168912838E-2</v>
      </c>
      <c r="AT742" s="135">
        <v>0.73800000000000099</v>
      </c>
      <c r="AU742" s="135">
        <f t="shared" si="83"/>
        <v>269.37000000000035</v>
      </c>
      <c r="AV742" s="176">
        <f t="shared" si="79"/>
        <v>1.041696610151351</v>
      </c>
      <c r="AW742" s="135">
        <v>0.73800000000000099</v>
      </c>
      <c r="AX742" s="135">
        <f t="shared" si="84"/>
        <v>269.37000000000035</v>
      </c>
      <c r="AY742" s="90">
        <f t="shared" si="80"/>
        <v>-4.8968463999207172E-2</v>
      </c>
      <c r="AZ742" s="176">
        <f t="shared" si="81"/>
        <v>1.0535043053210567</v>
      </c>
    </row>
    <row r="743" spans="43:52" x14ac:dyDescent="0.35">
      <c r="AQ743" s="135">
        <v>0.73900000000000099</v>
      </c>
      <c r="AR743" s="135">
        <f t="shared" si="82"/>
        <v>269.73500000000035</v>
      </c>
      <c r="AS743" s="176">
        <f t="shared" si="78"/>
        <v>6.0776159168917029E-2</v>
      </c>
      <c r="AT743" s="135">
        <v>0.73900000000000099</v>
      </c>
      <c r="AU743" s="135">
        <f t="shared" si="83"/>
        <v>269.73500000000035</v>
      </c>
      <c r="AV743" s="176">
        <f t="shared" si="79"/>
        <v>1.041696610151351</v>
      </c>
      <c r="AW743" s="135">
        <v>0.73900000000000099</v>
      </c>
      <c r="AX743" s="135">
        <f t="shared" si="84"/>
        <v>269.73500000000035</v>
      </c>
      <c r="AY743" s="90">
        <f t="shared" si="80"/>
        <v>-4.862603065323829E-2</v>
      </c>
      <c r="AZ743" s="176">
        <f t="shared" si="81"/>
        <v>1.0538467386670298</v>
      </c>
    </row>
    <row r="744" spans="43:52" x14ac:dyDescent="0.35">
      <c r="AQ744" s="135">
        <v>0.74000000000000099</v>
      </c>
      <c r="AR744" s="135">
        <f t="shared" si="82"/>
        <v>270.10000000000036</v>
      </c>
      <c r="AS744" s="176">
        <f t="shared" si="78"/>
        <v>6.0776159168921068E-2</v>
      </c>
      <c r="AT744" s="135">
        <v>0.74000000000000099</v>
      </c>
      <c r="AU744" s="135">
        <f t="shared" si="83"/>
        <v>270.10000000000036</v>
      </c>
      <c r="AV744" s="176">
        <f t="shared" si="79"/>
        <v>1.0416966101513512</v>
      </c>
      <c r="AW744" s="135">
        <v>0.74000000000000099</v>
      </c>
      <c r="AX744" s="135">
        <f t="shared" si="84"/>
        <v>270.10000000000036</v>
      </c>
      <c r="AY744" s="90">
        <f t="shared" si="80"/>
        <v>-4.8283554684250024E-2</v>
      </c>
      <c r="AZ744" s="176">
        <f t="shared" si="81"/>
        <v>1.0541892146360223</v>
      </c>
    </row>
    <row r="745" spans="43:52" x14ac:dyDescent="0.35">
      <c r="AQ745" s="135">
        <v>0.74100000000000099</v>
      </c>
      <c r="AR745" s="135">
        <f t="shared" si="82"/>
        <v>270.46500000000037</v>
      </c>
      <c r="AS745" s="176">
        <f t="shared" si="78"/>
        <v>6.0776159168924968E-2</v>
      </c>
      <c r="AT745" s="135">
        <v>0.74100000000000099</v>
      </c>
      <c r="AU745" s="135">
        <f t="shared" si="83"/>
        <v>270.46500000000037</v>
      </c>
      <c r="AV745" s="176">
        <f t="shared" si="79"/>
        <v>1.0416966101513512</v>
      </c>
      <c r="AW745" s="135">
        <v>0.74100000000000099</v>
      </c>
      <c r="AX745" s="135">
        <f t="shared" si="84"/>
        <v>270.46500000000037</v>
      </c>
      <c r="AY745" s="90">
        <f t="shared" si="80"/>
        <v>-4.7941078715262875E-2</v>
      </c>
      <c r="AZ745" s="176">
        <f t="shared" si="81"/>
        <v>1.0545316906050131</v>
      </c>
    </row>
    <row r="746" spans="43:52" x14ac:dyDescent="0.35">
      <c r="AQ746" s="135">
        <v>0.74200000000000099</v>
      </c>
      <c r="AR746" s="135">
        <f t="shared" si="82"/>
        <v>270.83000000000038</v>
      </c>
      <c r="AS746" s="176">
        <f t="shared" si="78"/>
        <v>6.0776159168928715E-2</v>
      </c>
      <c r="AT746" s="135">
        <v>0.74200000000000099</v>
      </c>
      <c r="AU746" s="135">
        <f t="shared" si="83"/>
        <v>270.83000000000038</v>
      </c>
      <c r="AV746" s="176">
        <f t="shared" si="79"/>
        <v>1.0416966101513512</v>
      </c>
      <c r="AW746" s="135">
        <v>0.74200000000000099</v>
      </c>
      <c r="AX746" s="135">
        <f t="shared" si="84"/>
        <v>270.83000000000038</v>
      </c>
      <c r="AY746" s="90">
        <f t="shared" si="80"/>
        <v>-4.7598602746276718E-2</v>
      </c>
      <c r="AZ746" s="176">
        <f t="shared" si="81"/>
        <v>1.0548741665740031</v>
      </c>
    </row>
    <row r="747" spans="43:52" x14ac:dyDescent="0.35">
      <c r="AQ747" s="135">
        <v>0.74300000000000099</v>
      </c>
      <c r="AR747" s="135">
        <f t="shared" si="82"/>
        <v>271.19500000000033</v>
      </c>
      <c r="AS747" s="176">
        <f t="shared" si="78"/>
        <v>6.0776159168932337E-2</v>
      </c>
      <c r="AT747" s="135">
        <v>0.74300000000000099</v>
      </c>
      <c r="AU747" s="135">
        <f t="shared" si="83"/>
        <v>271.19500000000033</v>
      </c>
      <c r="AV747" s="176">
        <f t="shared" si="79"/>
        <v>1.0416966101513514</v>
      </c>
      <c r="AW747" s="135">
        <v>0.74300000000000099</v>
      </c>
      <c r="AX747" s="135">
        <f t="shared" si="84"/>
        <v>271.19500000000033</v>
      </c>
      <c r="AY747" s="90">
        <f t="shared" si="80"/>
        <v>-4.7256126777291782E-2</v>
      </c>
      <c r="AZ747" s="176">
        <f t="shared" si="81"/>
        <v>1.0552166425429921</v>
      </c>
    </row>
    <row r="748" spans="43:52" x14ac:dyDescent="0.35">
      <c r="AQ748" s="135">
        <v>0.74400000000000099</v>
      </c>
      <c r="AR748" s="135">
        <f t="shared" si="82"/>
        <v>271.56000000000034</v>
      </c>
      <c r="AS748" s="176">
        <f t="shared" si="78"/>
        <v>6.0776159168935827E-2</v>
      </c>
      <c r="AT748" s="135">
        <v>0.74400000000000099</v>
      </c>
      <c r="AU748" s="135">
        <f t="shared" si="83"/>
        <v>271.56000000000034</v>
      </c>
      <c r="AV748" s="176">
        <f t="shared" si="79"/>
        <v>1.0416966101513514</v>
      </c>
      <c r="AW748" s="135">
        <v>0.74400000000000099</v>
      </c>
      <c r="AX748" s="135">
        <f t="shared" si="84"/>
        <v>271.56000000000034</v>
      </c>
      <c r="AY748" s="90">
        <f t="shared" si="80"/>
        <v>-4.6913650808307845E-2</v>
      </c>
      <c r="AZ748" s="176">
        <f t="shared" si="81"/>
        <v>1.0555591185119793</v>
      </c>
    </row>
    <row r="749" spans="43:52" x14ac:dyDescent="0.35">
      <c r="AQ749" s="135">
        <v>0.74500000000000099</v>
      </c>
      <c r="AR749" s="135">
        <f t="shared" si="82"/>
        <v>271.92500000000035</v>
      </c>
      <c r="AS749" s="176">
        <f t="shared" si="78"/>
        <v>6.0776159168939185E-2</v>
      </c>
      <c r="AT749" s="135">
        <v>0.74500000000000099</v>
      </c>
      <c r="AU749" s="135">
        <f t="shared" si="83"/>
        <v>271.92500000000035</v>
      </c>
      <c r="AV749" s="176">
        <f t="shared" si="79"/>
        <v>1.0416966101513514</v>
      </c>
      <c r="AW749" s="135">
        <v>0.74500000000000099</v>
      </c>
      <c r="AX749" s="135">
        <f t="shared" si="84"/>
        <v>271.92500000000035</v>
      </c>
      <c r="AY749" s="90">
        <f t="shared" si="80"/>
        <v>-4.6571174839325026E-2</v>
      </c>
      <c r="AZ749" s="176">
        <f t="shared" si="81"/>
        <v>1.0559015944809655</v>
      </c>
    </row>
    <row r="750" spans="43:52" x14ac:dyDescent="0.35">
      <c r="AQ750" s="135">
        <v>0.746000000000001</v>
      </c>
      <c r="AR750" s="135">
        <f t="shared" si="82"/>
        <v>272.29000000000036</v>
      </c>
      <c r="AS750" s="176">
        <f t="shared" si="78"/>
        <v>6.0776159168942433E-2</v>
      </c>
      <c r="AT750" s="135">
        <v>0.746000000000001</v>
      </c>
      <c r="AU750" s="135">
        <f t="shared" si="83"/>
        <v>272.29000000000036</v>
      </c>
      <c r="AV750" s="176">
        <f t="shared" si="79"/>
        <v>1.0416966101513514</v>
      </c>
      <c r="AW750" s="135">
        <v>0.746000000000001</v>
      </c>
      <c r="AX750" s="135">
        <f t="shared" si="84"/>
        <v>272.29000000000036</v>
      </c>
      <c r="AY750" s="90">
        <f t="shared" si="80"/>
        <v>-4.6228698870343199E-2</v>
      </c>
      <c r="AZ750" s="176">
        <f t="shared" si="81"/>
        <v>1.0562440704499507</v>
      </c>
    </row>
    <row r="751" spans="43:52" x14ac:dyDescent="0.35">
      <c r="AQ751" s="135">
        <v>0.747000000000001</v>
      </c>
      <c r="AR751" s="135">
        <f t="shared" si="82"/>
        <v>272.65500000000037</v>
      </c>
      <c r="AS751" s="176">
        <f t="shared" si="78"/>
        <v>6.0776159168945562E-2</v>
      </c>
      <c r="AT751" s="135">
        <v>0.747000000000001</v>
      </c>
      <c r="AU751" s="135">
        <f t="shared" si="83"/>
        <v>272.65500000000037</v>
      </c>
      <c r="AV751" s="176">
        <f t="shared" si="79"/>
        <v>1.0416966101513516</v>
      </c>
      <c r="AW751" s="135">
        <v>0.747000000000001</v>
      </c>
      <c r="AX751" s="135">
        <f t="shared" si="84"/>
        <v>272.65500000000037</v>
      </c>
      <c r="AY751" s="90">
        <f t="shared" si="80"/>
        <v>-4.5886265524382991E-2</v>
      </c>
      <c r="AZ751" s="176">
        <f t="shared" si="81"/>
        <v>1.0565865037959141</v>
      </c>
    </row>
    <row r="752" spans="43:52" x14ac:dyDescent="0.35">
      <c r="AQ752" s="135">
        <v>0.748000000000001</v>
      </c>
      <c r="AR752" s="135">
        <f t="shared" si="82"/>
        <v>273.02000000000038</v>
      </c>
      <c r="AS752" s="176">
        <f t="shared" si="78"/>
        <v>6.0776159168948574E-2</v>
      </c>
      <c r="AT752" s="135">
        <v>0.748000000000001</v>
      </c>
      <c r="AU752" s="135">
        <f t="shared" si="83"/>
        <v>273.02000000000038</v>
      </c>
      <c r="AV752" s="176">
        <f t="shared" si="79"/>
        <v>1.0416966101513516</v>
      </c>
      <c r="AW752" s="135">
        <v>0.748000000000001</v>
      </c>
      <c r="AX752" s="135">
        <f t="shared" si="84"/>
        <v>273.02000000000038</v>
      </c>
      <c r="AY752" s="90">
        <f t="shared" si="80"/>
        <v>-4.5543789555403384E-2</v>
      </c>
      <c r="AZ752" s="176">
        <f t="shared" si="81"/>
        <v>1.0569289797648969</v>
      </c>
    </row>
    <row r="753" spans="43:52" x14ac:dyDescent="0.35">
      <c r="AQ753" s="135">
        <v>0.749000000000001</v>
      </c>
      <c r="AR753" s="135">
        <f t="shared" si="82"/>
        <v>273.38500000000039</v>
      </c>
      <c r="AS753" s="176">
        <f t="shared" si="78"/>
        <v>6.0776159168951481E-2</v>
      </c>
      <c r="AT753" s="135">
        <v>0.749000000000001</v>
      </c>
      <c r="AU753" s="135">
        <f t="shared" si="83"/>
        <v>273.38500000000039</v>
      </c>
      <c r="AV753" s="176">
        <f t="shared" si="79"/>
        <v>1.0416966101513516</v>
      </c>
      <c r="AW753" s="135">
        <v>0.749000000000001</v>
      </c>
      <c r="AX753" s="135">
        <f t="shared" si="84"/>
        <v>273.38500000000039</v>
      </c>
      <c r="AY753" s="90">
        <f t="shared" si="80"/>
        <v>-4.5201313586425124E-2</v>
      </c>
      <c r="AZ753" s="176">
        <f t="shared" si="81"/>
        <v>1.057271455733878</v>
      </c>
    </row>
    <row r="754" spans="43:52" x14ac:dyDescent="0.35">
      <c r="AQ754" s="135">
        <v>0.750000000000001</v>
      </c>
      <c r="AR754" s="135">
        <f t="shared" si="82"/>
        <v>273.75000000000034</v>
      </c>
      <c r="AS754" s="176">
        <f t="shared" si="78"/>
        <v>6.0776159168954284E-2</v>
      </c>
      <c r="AT754" s="135">
        <v>0.750000000000001</v>
      </c>
      <c r="AU754" s="135">
        <f t="shared" si="83"/>
        <v>273.75000000000034</v>
      </c>
      <c r="AV754" s="176">
        <f t="shared" si="79"/>
        <v>1.0416966101513516</v>
      </c>
      <c r="AW754" s="135">
        <v>0.750000000000001</v>
      </c>
      <c r="AX754" s="135">
        <f t="shared" si="84"/>
        <v>273.75000000000034</v>
      </c>
      <c r="AY754" s="90">
        <f t="shared" si="80"/>
        <v>-4.4858837617447744E-2</v>
      </c>
      <c r="AZ754" s="176">
        <f t="shared" si="81"/>
        <v>1.0576139317028581</v>
      </c>
    </row>
    <row r="755" spans="43:52" x14ac:dyDescent="0.35">
      <c r="AQ755" s="135">
        <v>0.751000000000001</v>
      </c>
      <c r="AR755" s="135">
        <f t="shared" si="82"/>
        <v>274.11500000000035</v>
      </c>
      <c r="AS755" s="176">
        <f t="shared" si="78"/>
        <v>6.077615916895699E-2</v>
      </c>
      <c r="AT755" s="135">
        <v>0.751000000000001</v>
      </c>
      <c r="AU755" s="135">
        <f t="shared" si="83"/>
        <v>274.11500000000035</v>
      </c>
      <c r="AV755" s="176">
        <f t="shared" si="79"/>
        <v>1.0416966101513518</v>
      </c>
      <c r="AW755" s="135">
        <v>0.751000000000001</v>
      </c>
      <c r="AX755" s="135">
        <f t="shared" si="84"/>
        <v>274.11500000000035</v>
      </c>
      <c r="AY755" s="90">
        <f t="shared" si="80"/>
        <v>-4.4516361648471586E-2</v>
      </c>
      <c r="AZ755" s="176">
        <f t="shared" si="81"/>
        <v>1.0579564076718373</v>
      </c>
    </row>
    <row r="756" spans="43:52" x14ac:dyDescent="0.35">
      <c r="AQ756" s="135">
        <v>0.752000000000001</v>
      </c>
      <c r="AR756" s="135">
        <f t="shared" si="82"/>
        <v>274.48000000000036</v>
      </c>
      <c r="AS756" s="176">
        <f t="shared" si="78"/>
        <v>6.0776159168959593E-2</v>
      </c>
      <c r="AT756" s="135">
        <v>0.752000000000001</v>
      </c>
      <c r="AU756" s="135">
        <f t="shared" si="83"/>
        <v>274.48000000000036</v>
      </c>
      <c r="AV756" s="176">
        <f t="shared" si="79"/>
        <v>1.0416966101513518</v>
      </c>
      <c r="AW756" s="135">
        <v>0.752000000000001</v>
      </c>
      <c r="AX756" s="135">
        <f t="shared" si="84"/>
        <v>274.48000000000036</v>
      </c>
      <c r="AY756" s="90">
        <f t="shared" si="80"/>
        <v>-4.4173885679496538E-2</v>
      </c>
      <c r="AZ756" s="176">
        <f t="shared" si="81"/>
        <v>1.0582988836408149</v>
      </c>
    </row>
    <row r="757" spans="43:52" x14ac:dyDescent="0.35">
      <c r="AQ757" s="135">
        <v>0.753000000000001</v>
      </c>
      <c r="AR757" s="135">
        <f t="shared" si="82"/>
        <v>274.84500000000037</v>
      </c>
      <c r="AS757" s="176">
        <f t="shared" si="78"/>
        <v>6.0776159168962104E-2</v>
      </c>
      <c r="AT757" s="135">
        <v>0.753000000000001</v>
      </c>
      <c r="AU757" s="135">
        <f t="shared" si="83"/>
        <v>274.84500000000037</v>
      </c>
      <c r="AV757" s="176">
        <f t="shared" si="79"/>
        <v>1.0416966101513518</v>
      </c>
      <c r="AW757" s="135">
        <v>0.753000000000001</v>
      </c>
      <c r="AX757" s="135">
        <f t="shared" si="84"/>
        <v>274.84500000000037</v>
      </c>
      <c r="AY757" s="90">
        <f t="shared" si="80"/>
        <v>-4.3831409710522712E-2</v>
      </c>
      <c r="AZ757" s="176">
        <f t="shared" si="81"/>
        <v>1.0586413596097912</v>
      </c>
    </row>
    <row r="758" spans="43:52" x14ac:dyDescent="0.35">
      <c r="AQ758" s="135">
        <v>0.754000000000001</v>
      </c>
      <c r="AR758" s="135">
        <f t="shared" si="82"/>
        <v>275.21000000000038</v>
      </c>
      <c r="AS758" s="176">
        <f t="shared" si="78"/>
        <v>6.0776159168964526E-2</v>
      </c>
      <c r="AT758" s="135">
        <v>0.754000000000001</v>
      </c>
      <c r="AU758" s="135">
        <f t="shared" si="83"/>
        <v>275.21000000000038</v>
      </c>
      <c r="AV758" s="176">
        <f t="shared" si="79"/>
        <v>1.0416966101513518</v>
      </c>
      <c r="AW758" s="135">
        <v>0.754000000000001</v>
      </c>
      <c r="AX758" s="135">
        <f t="shared" si="84"/>
        <v>275.21000000000038</v>
      </c>
      <c r="AY758" s="90">
        <f t="shared" si="80"/>
        <v>-4.3488933741549891E-2</v>
      </c>
      <c r="AZ758" s="176">
        <f t="shared" si="81"/>
        <v>1.0589838355787666</v>
      </c>
    </row>
    <row r="759" spans="43:52" x14ac:dyDescent="0.35">
      <c r="AQ759" s="135">
        <v>0.755000000000001</v>
      </c>
      <c r="AR759" s="135">
        <f t="shared" si="82"/>
        <v>275.57500000000039</v>
      </c>
      <c r="AS759" s="176">
        <f t="shared" si="78"/>
        <v>6.0776159168966858E-2</v>
      </c>
      <c r="AT759" s="135">
        <v>0.755000000000001</v>
      </c>
      <c r="AU759" s="135">
        <f t="shared" si="83"/>
        <v>275.57500000000039</v>
      </c>
      <c r="AV759" s="176">
        <f t="shared" si="79"/>
        <v>1.0416966101513518</v>
      </c>
      <c r="AW759" s="135">
        <v>0.755000000000001</v>
      </c>
      <c r="AX759" s="135">
        <f t="shared" si="84"/>
        <v>275.57500000000039</v>
      </c>
      <c r="AY759" s="90">
        <f t="shared" si="80"/>
        <v>-4.3146500395598676E-2</v>
      </c>
      <c r="AZ759" s="176">
        <f t="shared" si="81"/>
        <v>1.05932626892472</v>
      </c>
    </row>
    <row r="760" spans="43:52" x14ac:dyDescent="0.35">
      <c r="AQ760" s="135">
        <v>0.756000000000001</v>
      </c>
      <c r="AR760" s="135">
        <f t="shared" si="82"/>
        <v>275.94000000000034</v>
      </c>
      <c r="AS760" s="176">
        <f t="shared" si="78"/>
        <v>6.0776159168969106E-2</v>
      </c>
      <c r="AT760" s="135">
        <v>0.756000000000001</v>
      </c>
      <c r="AU760" s="135">
        <f t="shared" si="83"/>
        <v>275.94000000000034</v>
      </c>
      <c r="AV760" s="176">
        <f t="shared" si="79"/>
        <v>1.0416966101513518</v>
      </c>
      <c r="AW760" s="135">
        <v>0.756000000000001</v>
      </c>
      <c r="AX760" s="135">
        <f t="shared" si="84"/>
        <v>275.94000000000034</v>
      </c>
      <c r="AY760" s="90">
        <f t="shared" si="80"/>
        <v>-4.2804024426628069E-2</v>
      </c>
      <c r="AZ760" s="176">
        <f t="shared" si="81"/>
        <v>1.0596687448936928</v>
      </c>
    </row>
    <row r="761" spans="43:52" x14ac:dyDescent="0.35">
      <c r="AQ761" s="135">
        <v>0.75700000000000101</v>
      </c>
      <c r="AR761" s="135">
        <f t="shared" si="82"/>
        <v>276.30500000000035</v>
      </c>
      <c r="AS761" s="176">
        <f t="shared" si="78"/>
        <v>6.0776159168971278E-2</v>
      </c>
      <c r="AT761" s="135">
        <v>0.75700000000000101</v>
      </c>
      <c r="AU761" s="135">
        <f t="shared" si="83"/>
        <v>276.30500000000035</v>
      </c>
      <c r="AV761" s="176">
        <f t="shared" si="79"/>
        <v>1.0416966101513521</v>
      </c>
      <c r="AW761" s="135">
        <v>0.75700000000000101</v>
      </c>
      <c r="AX761" s="135">
        <f t="shared" si="84"/>
        <v>276.30500000000035</v>
      </c>
      <c r="AY761" s="90">
        <f t="shared" si="80"/>
        <v>-4.2461548457658697E-2</v>
      </c>
      <c r="AZ761" s="176">
        <f t="shared" si="81"/>
        <v>1.0600112208626646</v>
      </c>
    </row>
    <row r="762" spans="43:52" x14ac:dyDescent="0.35">
      <c r="AQ762" s="135">
        <v>0.75800000000000101</v>
      </c>
      <c r="AR762" s="135">
        <f t="shared" si="82"/>
        <v>276.67000000000036</v>
      </c>
      <c r="AS762" s="176">
        <f t="shared" si="78"/>
        <v>6.0776159168973373E-2</v>
      </c>
      <c r="AT762" s="135">
        <v>0.75800000000000101</v>
      </c>
      <c r="AU762" s="135">
        <f t="shared" si="83"/>
        <v>276.67000000000036</v>
      </c>
      <c r="AV762" s="176">
        <f t="shared" si="79"/>
        <v>1.0416966101513521</v>
      </c>
      <c r="AW762" s="135">
        <v>0.75800000000000101</v>
      </c>
      <c r="AX762" s="135">
        <f t="shared" si="84"/>
        <v>276.67000000000036</v>
      </c>
      <c r="AY762" s="90">
        <f t="shared" si="80"/>
        <v>-4.211907248869054E-2</v>
      </c>
      <c r="AZ762" s="176">
        <f t="shared" si="81"/>
        <v>1.0603536968316347</v>
      </c>
    </row>
    <row r="763" spans="43:52" x14ac:dyDescent="0.35">
      <c r="AQ763" s="135">
        <v>0.75900000000000101</v>
      </c>
      <c r="AR763" s="135">
        <f t="shared" si="82"/>
        <v>277.03500000000037</v>
      </c>
      <c r="AS763" s="176">
        <f t="shared" si="78"/>
        <v>6.0776159168975386E-2</v>
      </c>
      <c r="AT763" s="135">
        <v>0.75900000000000101</v>
      </c>
      <c r="AU763" s="135">
        <f t="shared" si="83"/>
        <v>277.03500000000037</v>
      </c>
      <c r="AV763" s="176">
        <f t="shared" si="79"/>
        <v>1.0416966101513521</v>
      </c>
      <c r="AW763" s="135">
        <v>0.75900000000000101</v>
      </c>
      <c r="AX763" s="135">
        <f t="shared" si="84"/>
        <v>277.03500000000037</v>
      </c>
      <c r="AY763" s="90">
        <f t="shared" si="80"/>
        <v>-4.1776596519723375E-2</v>
      </c>
      <c r="AZ763" s="176">
        <f t="shared" si="81"/>
        <v>1.0606961728006041</v>
      </c>
    </row>
    <row r="764" spans="43:52" x14ac:dyDescent="0.35">
      <c r="AQ764" s="135">
        <v>0.76000000000000101</v>
      </c>
      <c r="AR764" s="135">
        <f t="shared" si="82"/>
        <v>277.40000000000038</v>
      </c>
      <c r="AS764" s="176">
        <f t="shared" si="78"/>
        <v>6.0776159168977328E-2</v>
      </c>
      <c r="AT764" s="135">
        <v>0.76000000000000101</v>
      </c>
      <c r="AU764" s="135">
        <f t="shared" si="83"/>
        <v>277.40000000000038</v>
      </c>
      <c r="AV764" s="176">
        <f t="shared" si="79"/>
        <v>1.0416966101513521</v>
      </c>
      <c r="AW764" s="135">
        <v>0.76000000000000101</v>
      </c>
      <c r="AX764" s="135">
        <f t="shared" si="84"/>
        <v>277.40000000000038</v>
      </c>
      <c r="AY764" s="90">
        <f t="shared" si="80"/>
        <v>-4.1434120550757438E-2</v>
      </c>
      <c r="AZ764" s="176">
        <f t="shared" si="81"/>
        <v>1.061038648769572</v>
      </c>
    </row>
    <row r="765" spans="43:52" x14ac:dyDescent="0.35">
      <c r="AQ765" s="135">
        <v>0.76100000000000101</v>
      </c>
      <c r="AR765" s="135">
        <f t="shared" si="82"/>
        <v>277.76500000000038</v>
      </c>
      <c r="AS765" s="176">
        <f t="shared" si="78"/>
        <v>6.0776159168979209E-2</v>
      </c>
      <c r="AT765" s="135">
        <v>0.76100000000000101</v>
      </c>
      <c r="AU765" s="135">
        <f t="shared" si="83"/>
        <v>277.76500000000038</v>
      </c>
      <c r="AV765" s="176">
        <f t="shared" si="79"/>
        <v>1.0416966101513521</v>
      </c>
      <c r="AW765" s="135">
        <v>0.76100000000000101</v>
      </c>
      <c r="AX765" s="135">
        <f t="shared" si="84"/>
        <v>277.76500000000038</v>
      </c>
      <c r="AY765" s="90">
        <f t="shared" si="80"/>
        <v>-4.1091644581792729E-2</v>
      </c>
      <c r="AZ765" s="176">
        <f t="shared" si="81"/>
        <v>1.0613811247385385</v>
      </c>
    </row>
    <row r="766" spans="43:52" x14ac:dyDescent="0.35">
      <c r="AQ766" s="135">
        <v>0.76200000000000101</v>
      </c>
      <c r="AR766" s="135">
        <f t="shared" si="82"/>
        <v>278.13000000000039</v>
      </c>
      <c r="AS766" s="176">
        <f t="shared" si="78"/>
        <v>6.0776159168981013E-2</v>
      </c>
      <c r="AT766" s="135">
        <v>0.76200000000000101</v>
      </c>
      <c r="AU766" s="135">
        <f t="shared" si="83"/>
        <v>278.13000000000039</v>
      </c>
      <c r="AV766" s="176">
        <f t="shared" si="79"/>
        <v>1.0416966101513521</v>
      </c>
      <c r="AW766" s="135">
        <v>0.76200000000000101</v>
      </c>
      <c r="AX766" s="135">
        <f t="shared" si="84"/>
        <v>278.13000000000039</v>
      </c>
      <c r="AY766" s="90">
        <f t="shared" si="80"/>
        <v>-4.0749168612829123E-2</v>
      </c>
      <c r="AZ766" s="176">
        <f t="shared" si="81"/>
        <v>1.0617236007075039</v>
      </c>
    </row>
    <row r="767" spans="43:52" x14ac:dyDescent="0.35">
      <c r="AQ767" s="135">
        <v>0.76300000000000101</v>
      </c>
      <c r="AR767" s="135">
        <f t="shared" si="82"/>
        <v>278.49500000000035</v>
      </c>
      <c r="AS767" s="176">
        <f t="shared" si="78"/>
        <v>6.0776159168982755E-2</v>
      </c>
      <c r="AT767" s="135">
        <v>0.76300000000000101</v>
      </c>
      <c r="AU767" s="135">
        <f t="shared" si="83"/>
        <v>278.49500000000035</v>
      </c>
      <c r="AV767" s="176">
        <f t="shared" si="79"/>
        <v>1.0416966101513521</v>
      </c>
      <c r="AW767" s="135">
        <v>0.76300000000000101</v>
      </c>
      <c r="AX767" s="135">
        <f t="shared" si="84"/>
        <v>278.49500000000035</v>
      </c>
      <c r="AY767" s="90">
        <f t="shared" si="80"/>
        <v>-4.040673526688713E-2</v>
      </c>
      <c r="AZ767" s="176">
        <f t="shared" si="81"/>
        <v>1.0620660340534478</v>
      </c>
    </row>
    <row r="768" spans="43:52" x14ac:dyDescent="0.35">
      <c r="AQ768" s="135">
        <v>0.76400000000000101</v>
      </c>
      <c r="AR768" s="135">
        <f t="shared" si="82"/>
        <v>278.86000000000035</v>
      </c>
      <c r="AS768" s="176">
        <f t="shared" si="78"/>
        <v>6.0776159168984434E-2</v>
      </c>
      <c r="AT768" s="135">
        <v>0.76400000000000101</v>
      </c>
      <c r="AU768" s="135">
        <f t="shared" si="83"/>
        <v>278.86000000000035</v>
      </c>
      <c r="AV768" s="176">
        <f t="shared" si="79"/>
        <v>1.0416966101513523</v>
      </c>
      <c r="AW768" s="135">
        <v>0.76400000000000101</v>
      </c>
      <c r="AX768" s="135">
        <f t="shared" si="84"/>
        <v>278.86000000000035</v>
      </c>
      <c r="AY768" s="90">
        <f t="shared" si="80"/>
        <v>-4.006425929792564E-2</v>
      </c>
      <c r="AZ768" s="176">
        <f t="shared" si="81"/>
        <v>1.062408510022411</v>
      </c>
    </row>
    <row r="769" spans="43:52" x14ac:dyDescent="0.35">
      <c r="AQ769" s="135">
        <v>0.76500000000000101</v>
      </c>
      <c r="AR769" s="135">
        <f t="shared" si="82"/>
        <v>279.22500000000036</v>
      </c>
      <c r="AS769" s="176">
        <f t="shared" si="78"/>
        <v>6.0776159168986058E-2</v>
      </c>
      <c r="AT769" s="135">
        <v>0.76500000000000101</v>
      </c>
      <c r="AU769" s="135">
        <f t="shared" si="83"/>
        <v>279.22500000000036</v>
      </c>
      <c r="AV769" s="176">
        <f t="shared" si="79"/>
        <v>1.0416966101513523</v>
      </c>
      <c r="AW769" s="135">
        <v>0.76500000000000101</v>
      </c>
      <c r="AX769" s="135">
        <f t="shared" si="84"/>
        <v>279.22500000000036</v>
      </c>
      <c r="AY769" s="90">
        <f t="shared" si="80"/>
        <v>-3.9721783328965372E-2</v>
      </c>
      <c r="AZ769" s="176">
        <f t="shared" si="81"/>
        <v>1.0627509859913731</v>
      </c>
    </row>
    <row r="770" spans="43:52" x14ac:dyDescent="0.35">
      <c r="AQ770" s="135">
        <v>0.76600000000000101</v>
      </c>
      <c r="AR770" s="135">
        <f t="shared" si="82"/>
        <v>279.59000000000037</v>
      </c>
      <c r="AS770" s="176">
        <f t="shared" si="78"/>
        <v>6.0776159168987612E-2</v>
      </c>
      <c r="AT770" s="135">
        <v>0.76600000000000101</v>
      </c>
      <c r="AU770" s="135">
        <f t="shared" si="83"/>
        <v>279.59000000000037</v>
      </c>
      <c r="AV770" s="176">
        <f t="shared" si="79"/>
        <v>1.0416966101513523</v>
      </c>
      <c r="AW770" s="135">
        <v>0.76600000000000101</v>
      </c>
      <c r="AX770" s="135">
        <f t="shared" si="84"/>
        <v>279.59000000000037</v>
      </c>
      <c r="AY770" s="90">
        <f t="shared" si="80"/>
        <v>-3.937930736000677E-2</v>
      </c>
      <c r="AZ770" s="176">
        <f t="shared" si="81"/>
        <v>1.0630934619603332</v>
      </c>
    </row>
    <row r="771" spans="43:52" x14ac:dyDescent="0.35">
      <c r="AQ771" s="135">
        <v>0.76700000000000101</v>
      </c>
      <c r="AR771" s="135">
        <f t="shared" si="82"/>
        <v>279.95500000000038</v>
      </c>
      <c r="AS771" s="176">
        <f t="shared" si="78"/>
        <v>6.0776159168989118E-2</v>
      </c>
      <c r="AT771" s="135">
        <v>0.76700000000000101</v>
      </c>
      <c r="AU771" s="135">
        <f t="shared" si="83"/>
        <v>279.95500000000038</v>
      </c>
      <c r="AV771" s="176">
        <f t="shared" si="79"/>
        <v>1.0416966101513523</v>
      </c>
      <c r="AW771" s="135">
        <v>0.76700000000000101</v>
      </c>
      <c r="AX771" s="135">
        <f t="shared" si="84"/>
        <v>279.95500000000038</v>
      </c>
      <c r="AY771" s="90">
        <f t="shared" si="80"/>
        <v>-3.9036831391048715E-2</v>
      </c>
      <c r="AZ771" s="176">
        <f t="shared" si="81"/>
        <v>1.0634359379292926</v>
      </c>
    </row>
    <row r="772" spans="43:52" x14ac:dyDescent="0.35">
      <c r="AQ772" s="135">
        <v>0.76800000000000102</v>
      </c>
      <c r="AR772" s="135">
        <f t="shared" si="82"/>
        <v>280.32000000000039</v>
      </c>
      <c r="AS772" s="176">
        <f t="shared" ref="AS772:AS835" si="85">$BP$36*$BR$20/$BR$13*(1-EXP(-$BR$13*AQ772))</f>
        <v>6.0776159168990568E-2</v>
      </c>
      <c r="AT772" s="135">
        <v>0.76800000000000102</v>
      </c>
      <c r="AU772" s="135">
        <f t="shared" si="83"/>
        <v>280.32000000000039</v>
      </c>
      <c r="AV772" s="176">
        <f t="shared" ref="AV772:AV835" si="86">$BR$15*$BR$20/$BR$14*(1-EXP(-$BR$14*AT772))-$BR$16*(EXP(-$BR$13*AT772)-EXP(-$BR$14*AT772))</f>
        <v>1.0416966101513523</v>
      </c>
      <c r="AW772" s="135">
        <v>0.76800000000000102</v>
      </c>
      <c r="AX772" s="135">
        <f t="shared" si="84"/>
        <v>280.32000000000039</v>
      </c>
      <c r="AY772" s="90">
        <f t="shared" ref="AY772:AY835" si="87">-EXP(-(Lm)*AW772)*(-$BR$17+(EXP(Lm-$BR$14)-EXP((Lm-$BR$14)*AW772))*(($BR$20*$BR$15-$BR$14*$BR$16+$BR$16*Lm)*$BR$14-$BR$20*$BR$15*Lm)/($BR$14*($BR$14-Lm))+$BR$16*($BR$14-Lm)*(1-EXP((Lm-$BR$13)*AW772))/($BR$13-Lm)+$BR$20*(EXP(Lm*AW772)-1)*($BR$15*(1/$BR$14-1/Lm)+1/($BP$42*Lm))+($BR$20*$BR$15/$BR$14-$BR$16)*(1-EXP(Lm-$BR$14)))</f>
        <v>-3.8694355422092111E-2</v>
      </c>
      <c r="AZ772" s="176">
        <f t="shared" ref="AZ772:AZ835" si="88">AS772+AV772+AY772</f>
        <v>1.0637784138982507</v>
      </c>
    </row>
    <row r="773" spans="43:52" x14ac:dyDescent="0.35">
      <c r="AQ773" s="135">
        <v>0.76900000000000102</v>
      </c>
      <c r="AR773" s="135">
        <f t="shared" si="82"/>
        <v>280.68500000000034</v>
      </c>
      <c r="AS773" s="176">
        <f t="shared" si="85"/>
        <v>6.0776159168991976E-2</v>
      </c>
      <c r="AT773" s="135">
        <v>0.76900000000000102</v>
      </c>
      <c r="AU773" s="135">
        <f t="shared" si="83"/>
        <v>280.68500000000034</v>
      </c>
      <c r="AV773" s="176">
        <f t="shared" si="86"/>
        <v>1.0416966101513523</v>
      </c>
      <c r="AW773" s="135">
        <v>0.76900000000000102</v>
      </c>
      <c r="AX773" s="135">
        <f t="shared" si="84"/>
        <v>280.68500000000034</v>
      </c>
      <c r="AY773" s="90">
        <f t="shared" si="87"/>
        <v>-3.8351879453136513E-2</v>
      </c>
      <c r="AZ773" s="176">
        <f t="shared" si="88"/>
        <v>1.0641208898672077</v>
      </c>
    </row>
    <row r="774" spans="43:52" x14ac:dyDescent="0.35">
      <c r="AQ774" s="135">
        <v>0.77000000000000102</v>
      </c>
      <c r="AR774" s="135">
        <f t="shared" ref="AR774:AR837" si="89">AQ774*365</f>
        <v>281.05000000000035</v>
      </c>
      <c r="AS774" s="176">
        <f t="shared" si="85"/>
        <v>6.0776159168993323E-2</v>
      </c>
      <c r="AT774" s="135">
        <v>0.77000000000000102</v>
      </c>
      <c r="AU774" s="135">
        <f t="shared" ref="AU774:AU837" si="90">AT774*365</f>
        <v>281.05000000000035</v>
      </c>
      <c r="AV774" s="176">
        <f t="shared" si="86"/>
        <v>1.0416966101513523</v>
      </c>
      <c r="AW774" s="135">
        <v>0.77000000000000102</v>
      </c>
      <c r="AX774" s="135">
        <f t="shared" ref="AX774:AX837" si="91">AW774*365</f>
        <v>281.05000000000035</v>
      </c>
      <c r="AY774" s="90">
        <f t="shared" si="87"/>
        <v>-3.8009403484182351E-2</v>
      </c>
      <c r="AZ774" s="176">
        <f t="shared" si="88"/>
        <v>1.0644633658361633</v>
      </c>
    </row>
    <row r="775" spans="43:52" x14ac:dyDescent="0.35">
      <c r="AQ775" s="135">
        <v>0.77100000000000102</v>
      </c>
      <c r="AR775" s="135">
        <f t="shared" si="89"/>
        <v>281.41500000000036</v>
      </c>
      <c r="AS775" s="176">
        <f t="shared" si="85"/>
        <v>6.077615916899462E-2</v>
      </c>
      <c r="AT775" s="135">
        <v>0.77100000000000102</v>
      </c>
      <c r="AU775" s="135">
        <f t="shared" si="90"/>
        <v>281.41500000000036</v>
      </c>
      <c r="AV775" s="176">
        <f t="shared" si="86"/>
        <v>1.0416966101513523</v>
      </c>
      <c r="AW775" s="135">
        <v>0.77100000000000102</v>
      </c>
      <c r="AX775" s="135">
        <f t="shared" si="91"/>
        <v>281.41500000000036</v>
      </c>
      <c r="AY775" s="90">
        <f t="shared" si="87"/>
        <v>-3.7666970138249579E-2</v>
      </c>
      <c r="AZ775" s="176">
        <f t="shared" si="88"/>
        <v>1.0648057991820974</v>
      </c>
    </row>
    <row r="776" spans="43:52" x14ac:dyDescent="0.35">
      <c r="AQ776" s="135">
        <v>0.77200000000000102</v>
      </c>
      <c r="AR776" s="135">
        <f t="shared" si="89"/>
        <v>281.78000000000037</v>
      </c>
      <c r="AS776" s="176">
        <f t="shared" si="85"/>
        <v>6.0776159168995876E-2</v>
      </c>
      <c r="AT776" s="135">
        <v>0.77200000000000102</v>
      </c>
      <c r="AU776" s="135">
        <f t="shared" si="90"/>
        <v>281.78000000000037</v>
      </c>
      <c r="AV776" s="176">
        <f t="shared" si="86"/>
        <v>1.0416966101513523</v>
      </c>
      <c r="AW776" s="135">
        <v>0.77200000000000102</v>
      </c>
      <c r="AX776" s="135">
        <f t="shared" si="91"/>
        <v>281.78000000000037</v>
      </c>
      <c r="AY776" s="90">
        <f t="shared" si="87"/>
        <v>-3.7324494169297638E-2</v>
      </c>
      <c r="AZ776" s="176">
        <f t="shared" si="88"/>
        <v>1.0651482751510506</v>
      </c>
    </row>
    <row r="777" spans="43:52" x14ac:dyDescent="0.35">
      <c r="AQ777" s="135">
        <v>0.77300000000000102</v>
      </c>
      <c r="AR777" s="135">
        <f t="shared" si="89"/>
        <v>282.14500000000038</v>
      </c>
      <c r="AS777" s="176">
        <f t="shared" si="85"/>
        <v>6.0776159168997083E-2</v>
      </c>
      <c r="AT777" s="135">
        <v>0.77300000000000102</v>
      </c>
      <c r="AU777" s="135">
        <f t="shared" si="90"/>
        <v>282.14500000000038</v>
      </c>
      <c r="AV777" s="176">
        <f t="shared" si="86"/>
        <v>1.0416966101513525</v>
      </c>
      <c r="AW777" s="135">
        <v>0.77300000000000102</v>
      </c>
      <c r="AX777" s="135">
        <f t="shared" si="91"/>
        <v>282.14500000000038</v>
      </c>
      <c r="AY777" s="90">
        <f t="shared" si="87"/>
        <v>-3.6982018200346925E-2</v>
      </c>
      <c r="AZ777" s="176">
        <f t="shared" si="88"/>
        <v>1.0654907511200027</v>
      </c>
    </row>
    <row r="778" spans="43:52" x14ac:dyDescent="0.35">
      <c r="AQ778" s="135">
        <v>0.77400000000000102</v>
      </c>
      <c r="AR778" s="135">
        <f t="shared" si="89"/>
        <v>282.51000000000039</v>
      </c>
      <c r="AS778" s="176">
        <f t="shared" si="85"/>
        <v>6.0776159168998249E-2</v>
      </c>
      <c r="AT778" s="135">
        <v>0.77400000000000102</v>
      </c>
      <c r="AU778" s="135">
        <f t="shared" si="90"/>
        <v>282.51000000000039</v>
      </c>
      <c r="AV778" s="176">
        <f t="shared" si="86"/>
        <v>1.0416966101513525</v>
      </c>
      <c r="AW778" s="135">
        <v>0.77400000000000102</v>
      </c>
      <c r="AX778" s="135">
        <f t="shared" si="91"/>
        <v>282.51000000000039</v>
      </c>
      <c r="AY778" s="90">
        <f t="shared" si="87"/>
        <v>-3.6639542231397211E-2</v>
      </c>
      <c r="AZ778" s="176">
        <f t="shared" si="88"/>
        <v>1.0658332270889534</v>
      </c>
    </row>
    <row r="779" spans="43:52" x14ac:dyDescent="0.35">
      <c r="AQ779" s="135">
        <v>0.77500000000000102</v>
      </c>
      <c r="AR779" s="135">
        <f t="shared" si="89"/>
        <v>282.8750000000004</v>
      </c>
      <c r="AS779" s="176">
        <f t="shared" si="85"/>
        <v>6.0776159168999373E-2</v>
      </c>
      <c r="AT779" s="135">
        <v>0.77500000000000102</v>
      </c>
      <c r="AU779" s="135">
        <f t="shared" si="90"/>
        <v>282.8750000000004</v>
      </c>
      <c r="AV779" s="176">
        <f t="shared" si="86"/>
        <v>1.0416966101513525</v>
      </c>
      <c r="AW779" s="135">
        <v>0.77500000000000102</v>
      </c>
      <c r="AX779" s="135">
        <f t="shared" si="91"/>
        <v>282.8750000000004</v>
      </c>
      <c r="AY779" s="90">
        <f t="shared" si="87"/>
        <v>-3.6297066262448711E-2</v>
      </c>
      <c r="AZ779" s="176">
        <f t="shared" si="88"/>
        <v>1.0661757030579033</v>
      </c>
    </row>
    <row r="780" spans="43:52" x14ac:dyDescent="0.35">
      <c r="AQ780" s="135">
        <v>0.77600000000000102</v>
      </c>
      <c r="AR780" s="135">
        <f t="shared" si="89"/>
        <v>283.24000000000035</v>
      </c>
      <c r="AS780" s="176">
        <f t="shared" si="85"/>
        <v>6.0776159169000456E-2</v>
      </c>
      <c r="AT780" s="135">
        <v>0.77600000000000102</v>
      </c>
      <c r="AU780" s="135">
        <f t="shared" si="90"/>
        <v>283.24000000000035</v>
      </c>
      <c r="AV780" s="176">
        <f t="shared" si="86"/>
        <v>1.0416966101513525</v>
      </c>
      <c r="AW780" s="135">
        <v>0.77600000000000102</v>
      </c>
      <c r="AX780" s="135">
        <f t="shared" si="91"/>
        <v>283.24000000000035</v>
      </c>
      <c r="AY780" s="90">
        <f t="shared" si="87"/>
        <v>-3.5954590293501669E-2</v>
      </c>
      <c r="AZ780" s="176">
        <f t="shared" si="88"/>
        <v>1.0665181790268512</v>
      </c>
    </row>
    <row r="781" spans="43:52" x14ac:dyDescent="0.35">
      <c r="AQ781" s="135">
        <v>0.77700000000000102</v>
      </c>
      <c r="AR781" s="135">
        <f t="shared" si="89"/>
        <v>283.60500000000036</v>
      </c>
      <c r="AS781" s="176">
        <f t="shared" si="85"/>
        <v>6.0776159169001504E-2</v>
      </c>
      <c r="AT781" s="135">
        <v>0.77700000000000102</v>
      </c>
      <c r="AU781" s="135">
        <f t="shared" si="90"/>
        <v>283.60500000000036</v>
      </c>
      <c r="AV781" s="176">
        <f t="shared" si="86"/>
        <v>1.0416966101513525</v>
      </c>
      <c r="AW781" s="135">
        <v>0.77700000000000102</v>
      </c>
      <c r="AX781" s="135">
        <f t="shared" si="91"/>
        <v>283.60500000000036</v>
      </c>
      <c r="AY781" s="90">
        <f t="shared" si="87"/>
        <v>-3.561211432455539E-2</v>
      </c>
      <c r="AZ781" s="176">
        <f t="shared" si="88"/>
        <v>1.0668606549957986</v>
      </c>
    </row>
    <row r="782" spans="43:52" x14ac:dyDescent="0.35">
      <c r="AQ782" s="135">
        <v>0.77800000000000102</v>
      </c>
      <c r="AR782" s="135">
        <f t="shared" si="89"/>
        <v>283.97000000000037</v>
      </c>
      <c r="AS782" s="176">
        <f t="shared" si="85"/>
        <v>6.077615916900251E-2</v>
      </c>
      <c r="AT782" s="135">
        <v>0.77800000000000102</v>
      </c>
      <c r="AU782" s="135">
        <f t="shared" si="90"/>
        <v>283.97000000000037</v>
      </c>
      <c r="AV782" s="176">
        <f t="shared" si="86"/>
        <v>1.0416966101513525</v>
      </c>
      <c r="AW782" s="135">
        <v>0.77800000000000102</v>
      </c>
      <c r="AX782" s="135">
        <f t="shared" si="91"/>
        <v>283.97000000000037</v>
      </c>
      <c r="AY782" s="90">
        <f t="shared" si="87"/>
        <v>-3.5269680978630952E-2</v>
      </c>
      <c r="AZ782" s="176">
        <f t="shared" si="88"/>
        <v>1.0672030883417241</v>
      </c>
    </row>
    <row r="783" spans="43:52" x14ac:dyDescent="0.35">
      <c r="AQ783" s="135">
        <v>0.77900000000000102</v>
      </c>
      <c r="AR783" s="135">
        <f t="shared" si="89"/>
        <v>284.33500000000038</v>
      </c>
      <c r="AS783" s="176">
        <f t="shared" si="85"/>
        <v>6.0776159169003481E-2</v>
      </c>
      <c r="AT783" s="135">
        <v>0.77900000000000102</v>
      </c>
      <c r="AU783" s="135">
        <f t="shared" si="90"/>
        <v>284.33500000000038</v>
      </c>
      <c r="AV783" s="176">
        <f t="shared" si="86"/>
        <v>1.0416966101513525</v>
      </c>
      <c r="AW783" s="135">
        <v>0.77900000000000102</v>
      </c>
      <c r="AX783" s="135">
        <f t="shared" si="91"/>
        <v>284.33500000000038</v>
      </c>
      <c r="AY783" s="90">
        <f t="shared" si="87"/>
        <v>-3.4927205009687344E-2</v>
      </c>
      <c r="AZ783" s="176">
        <f t="shared" si="88"/>
        <v>1.0675455643106686</v>
      </c>
    </row>
    <row r="784" spans="43:52" x14ac:dyDescent="0.35">
      <c r="AQ784" s="135">
        <v>0.78000000000000103</v>
      </c>
      <c r="AR784" s="135">
        <f t="shared" si="89"/>
        <v>284.70000000000039</v>
      </c>
      <c r="AS784" s="176">
        <f t="shared" si="85"/>
        <v>6.0776159169004418E-2</v>
      </c>
      <c r="AT784" s="135">
        <v>0.78000000000000103</v>
      </c>
      <c r="AU784" s="135">
        <f t="shared" si="90"/>
        <v>284.70000000000039</v>
      </c>
      <c r="AV784" s="176">
        <f t="shared" si="86"/>
        <v>1.0416966101513525</v>
      </c>
      <c r="AW784" s="135">
        <v>0.78000000000000103</v>
      </c>
      <c r="AX784" s="135">
        <f t="shared" si="91"/>
        <v>284.70000000000039</v>
      </c>
      <c r="AY784" s="90">
        <f t="shared" si="87"/>
        <v>-3.4584729040744742E-2</v>
      </c>
      <c r="AZ784" s="176">
        <f t="shared" si="88"/>
        <v>1.067888040279612</v>
      </c>
    </row>
    <row r="785" spans="43:52" x14ac:dyDescent="0.35">
      <c r="AQ785" s="135">
        <v>0.78100000000000103</v>
      </c>
      <c r="AR785" s="135">
        <f t="shared" si="89"/>
        <v>285.0650000000004</v>
      </c>
      <c r="AS785" s="176">
        <f t="shared" si="85"/>
        <v>6.0776159169005313E-2</v>
      </c>
      <c r="AT785" s="135">
        <v>0.78100000000000103</v>
      </c>
      <c r="AU785" s="135">
        <f t="shared" si="90"/>
        <v>285.0650000000004</v>
      </c>
      <c r="AV785" s="176">
        <f t="shared" si="86"/>
        <v>1.0416966101513525</v>
      </c>
      <c r="AW785" s="135">
        <v>0.78100000000000103</v>
      </c>
      <c r="AX785" s="135">
        <f t="shared" si="91"/>
        <v>285.0650000000004</v>
      </c>
      <c r="AY785" s="90">
        <f t="shared" si="87"/>
        <v>-3.4242253071803577E-2</v>
      </c>
      <c r="AZ785" s="176">
        <f t="shared" si="88"/>
        <v>1.0682305162485541</v>
      </c>
    </row>
    <row r="786" spans="43:52" x14ac:dyDescent="0.35">
      <c r="AQ786" s="135">
        <v>0.78200000000000103</v>
      </c>
      <c r="AR786" s="135">
        <f t="shared" si="89"/>
        <v>285.43000000000035</v>
      </c>
      <c r="AS786" s="176">
        <f t="shared" si="85"/>
        <v>6.0776159169006187E-2</v>
      </c>
      <c r="AT786" s="135">
        <v>0.78200000000000103</v>
      </c>
      <c r="AU786" s="135">
        <f t="shared" si="90"/>
        <v>285.43000000000035</v>
      </c>
      <c r="AV786" s="176">
        <f t="shared" si="86"/>
        <v>1.0416966101513525</v>
      </c>
      <c r="AW786" s="135">
        <v>0.78200000000000103</v>
      </c>
      <c r="AX786" s="135">
        <f t="shared" si="91"/>
        <v>285.43000000000035</v>
      </c>
      <c r="AY786" s="90">
        <f t="shared" si="87"/>
        <v>-3.3899777102863418E-2</v>
      </c>
      <c r="AZ786" s="176">
        <f t="shared" si="88"/>
        <v>1.0685729922174951</v>
      </c>
    </row>
    <row r="787" spans="43:52" x14ac:dyDescent="0.35">
      <c r="AQ787" s="135">
        <v>0.78300000000000103</v>
      </c>
      <c r="AR787" s="135">
        <f t="shared" si="89"/>
        <v>285.79500000000036</v>
      </c>
      <c r="AS787" s="176">
        <f t="shared" si="85"/>
        <v>6.0776159169007027E-2</v>
      </c>
      <c r="AT787" s="135">
        <v>0.78300000000000103</v>
      </c>
      <c r="AU787" s="135">
        <f t="shared" si="90"/>
        <v>285.79500000000036</v>
      </c>
      <c r="AV787" s="176">
        <f t="shared" si="86"/>
        <v>1.0416966101513525</v>
      </c>
      <c r="AW787" s="135">
        <v>0.78300000000000103</v>
      </c>
      <c r="AX787" s="135">
        <f t="shared" si="91"/>
        <v>285.79500000000036</v>
      </c>
      <c r="AY787" s="90">
        <f t="shared" si="87"/>
        <v>-3.3557301133924473E-2</v>
      </c>
      <c r="AZ787" s="176">
        <f t="shared" si="88"/>
        <v>1.068915468186435</v>
      </c>
    </row>
    <row r="788" spans="43:52" x14ac:dyDescent="0.35">
      <c r="AQ788" s="135">
        <v>0.78400000000000103</v>
      </c>
      <c r="AR788" s="135">
        <f t="shared" si="89"/>
        <v>286.16000000000037</v>
      </c>
      <c r="AS788" s="176">
        <f t="shared" si="85"/>
        <v>6.0776159169007832E-2</v>
      </c>
      <c r="AT788" s="135">
        <v>0.78400000000000103</v>
      </c>
      <c r="AU788" s="135">
        <f t="shared" si="90"/>
        <v>286.16000000000037</v>
      </c>
      <c r="AV788" s="176">
        <f t="shared" si="86"/>
        <v>1.0416966101513525</v>
      </c>
      <c r="AW788" s="135">
        <v>0.78400000000000103</v>
      </c>
      <c r="AX788" s="135">
        <f t="shared" si="91"/>
        <v>286.16000000000037</v>
      </c>
      <c r="AY788" s="90">
        <f t="shared" si="87"/>
        <v>-3.3214825164986535E-2</v>
      </c>
      <c r="AZ788" s="176">
        <f t="shared" si="88"/>
        <v>1.0692579441553738</v>
      </c>
    </row>
    <row r="789" spans="43:52" x14ac:dyDescent="0.35">
      <c r="AQ789" s="135">
        <v>0.78500000000000103</v>
      </c>
      <c r="AR789" s="135">
        <f t="shared" si="89"/>
        <v>286.52500000000038</v>
      </c>
      <c r="AS789" s="176">
        <f t="shared" si="85"/>
        <v>6.0776159169008616E-2</v>
      </c>
      <c r="AT789" s="135">
        <v>0.78500000000000103</v>
      </c>
      <c r="AU789" s="135">
        <f t="shared" si="90"/>
        <v>286.52500000000038</v>
      </c>
      <c r="AV789" s="176">
        <f t="shared" si="86"/>
        <v>1.0416966101513525</v>
      </c>
      <c r="AW789" s="135">
        <v>0.78500000000000103</v>
      </c>
      <c r="AX789" s="135">
        <f t="shared" si="91"/>
        <v>286.52500000000038</v>
      </c>
      <c r="AY789" s="90">
        <f t="shared" si="87"/>
        <v>-3.2872349196050039E-2</v>
      </c>
      <c r="AZ789" s="176">
        <f t="shared" si="88"/>
        <v>1.069600420124311</v>
      </c>
    </row>
    <row r="790" spans="43:52" x14ac:dyDescent="0.35">
      <c r="AQ790" s="135">
        <v>0.78600000000000103</v>
      </c>
      <c r="AR790" s="135">
        <f t="shared" si="89"/>
        <v>286.89000000000038</v>
      </c>
      <c r="AS790" s="176">
        <f t="shared" si="85"/>
        <v>6.0776159169009365E-2</v>
      </c>
      <c r="AT790" s="135">
        <v>0.78600000000000103</v>
      </c>
      <c r="AU790" s="135">
        <f t="shared" si="90"/>
        <v>286.89000000000038</v>
      </c>
      <c r="AV790" s="176">
        <f t="shared" si="86"/>
        <v>1.0416966101513525</v>
      </c>
      <c r="AW790" s="135">
        <v>0.78600000000000103</v>
      </c>
      <c r="AX790" s="135">
        <f t="shared" si="91"/>
        <v>286.89000000000038</v>
      </c>
      <c r="AY790" s="90">
        <f t="shared" si="87"/>
        <v>-3.2529915850135149E-2</v>
      </c>
      <c r="AZ790" s="176">
        <f t="shared" si="88"/>
        <v>1.0699428534702269</v>
      </c>
    </row>
    <row r="791" spans="43:52" x14ac:dyDescent="0.35">
      <c r="AQ791" s="135">
        <v>0.78700000000000103</v>
      </c>
      <c r="AR791" s="135">
        <f t="shared" si="89"/>
        <v>287.25500000000039</v>
      </c>
      <c r="AS791" s="176">
        <f t="shared" si="85"/>
        <v>6.0776159169010094E-2</v>
      </c>
      <c r="AT791" s="135">
        <v>0.78700000000000103</v>
      </c>
      <c r="AU791" s="135">
        <f t="shared" si="90"/>
        <v>287.25500000000039</v>
      </c>
      <c r="AV791" s="176">
        <f t="shared" si="86"/>
        <v>1.0416966101513527</v>
      </c>
      <c r="AW791" s="135">
        <v>0.78700000000000103</v>
      </c>
      <c r="AX791" s="135">
        <f t="shared" si="91"/>
        <v>287.25500000000039</v>
      </c>
      <c r="AY791" s="90">
        <f t="shared" si="87"/>
        <v>-3.2187439881201096E-2</v>
      </c>
      <c r="AZ791" s="176">
        <f t="shared" si="88"/>
        <v>1.0702853294391619</v>
      </c>
    </row>
    <row r="792" spans="43:52" x14ac:dyDescent="0.35">
      <c r="AQ792" s="135">
        <v>0.78800000000000103</v>
      </c>
      <c r="AR792" s="135">
        <f t="shared" si="89"/>
        <v>287.6200000000004</v>
      </c>
      <c r="AS792" s="176">
        <f t="shared" si="85"/>
        <v>6.0776159169010788E-2</v>
      </c>
      <c r="AT792" s="135">
        <v>0.78800000000000103</v>
      </c>
      <c r="AU792" s="135">
        <f t="shared" si="90"/>
        <v>287.6200000000004</v>
      </c>
      <c r="AV792" s="176">
        <f t="shared" si="86"/>
        <v>1.0416966101513527</v>
      </c>
      <c r="AW792" s="135">
        <v>0.78800000000000103</v>
      </c>
      <c r="AX792" s="135">
        <f t="shared" si="91"/>
        <v>287.6200000000004</v>
      </c>
      <c r="AY792" s="90">
        <f t="shared" si="87"/>
        <v>-3.184496391226805E-2</v>
      </c>
      <c r="AZ792" s="176">
        <f t="shared" si="88"/>
        <v>1.0706278054080955</v>
      </c>
    </row>
    <row r="793" spans="43:52" x14ac:dyDescent="0.35">
      <c r="AQ793" s="135">
        <v>0.78900000000000103</v>
      </c>
      <c r="AR793" s="135">
        <f t="shared" si="89"/>
        <v>287.98500000000035</v>
      </c>
      <c r="AS793" s="176">
        <f t="shared" si="85"/>
        <v>6.0776159169011461E-2</v>
      </c>
      <c r="AT793" s="135">
        <v>0.78900000000000103</v>
      </c>
      <c r="AU793" s="135">
        <f t="shared" si="90"/>
        <v>287.98500000000035</v>
      </c>
      <c r="AV793" s="176">
        <f t="shared" si="86"/>
        <v>1.0416966101513527</v>
      </c>
      <c r="AW793" s="135">
        <v>0.78900000000000103</v>
      </c>
      <c r="AX793" s="135">
        <f t="shared" si="91"/>
        <v>287.98500000000035</v>
      </c>
      <c r="AY793" s="90">
        <f t="shared" si="87"/>
        <v>-3.1502487943336217E-2</v>
      </c>
      <c r="AZ793" s="176">
        <f t="shared" si="88"/>
        <v>1.0709702813770279</v>
      </c>
    </row>
    <row r="794" spans="43:52" x14ac:dyDescent="0.35">
      <c r="AQ794" s="135">
        <v>0.79000000000000103</v>
      </c>
      <c r="AR794" s="135">
        <f t="shared" si="89"/>
        <v>288.35000000000036</v>
      </c>
      <c r="AS794" s="176">
        <f t="shared" si="85"/>
        <v>6.0776159169012106E-2</v>
      </c>
      <c r="AT794" s="135">
        <v>0.79000000000000103</v>
      </c>
      <c r="AU794" s="135">
        <f t="shared" si="90"/>
        <v>288.35000000000036</v>
      </c>
      <c r="AV794" s="176">
        <f t="shared" si="86"/>
        <v>1.0416966101513527</v>
      </c>
      <c r="AW794" s="135">
        <v>0.79000000000000103</v>
      </c>
      <c r="AX794" s="135">
        <f t="shared" si="91"/>
        <v>288.35000000000036</v>
      </c>
      <c r="AY794" s="90">
        <f t="shared" si="87"/>
        <v>-3.116001197440561E-2</v>
      </c>
      <c r="AZ794" s="176">
        <f t="shared" si="88"/>
        <v>1.0713127573459593</v>
      </c>
    </row>
    <row r="795" spans="43:52" x14ac:dyDescent="0.35">
      <c r="AQ795" s="135">
        <v>0.79100000000000104</v>
      </c>
      <c r="AR795" s="135">
        <f t="shared" si="89"/>
        <v>288.71500000000037</v>
      </c>
      <c r="AS795" s="176">
        <f t="shared" si="85"/>
        <v>6.0776159169012738E-2</v>
      </c>
      <c r="AT795" s="135">
        <v>0.79100000000000104</v>
      </c>
      <c r="AU795" s="135">
        <f t="shared" si="90"/>
        <v>288.71500000000037</v>
      </c>
      <c r="AV795" s="176">
        <f t="shared" si="86"/>
        <v>1.0416966101513527</v>
      </c>
      <c r="AW795" s="135">
        <v>0.79100000000000104</v>
      </c>
      <c r="AX795" s="135">
        <f t="shared" si="91"/>
        <v>288.71500000000037</v>
      </c>
      <c r="AY795" s="90">
        <f t="shared" si="87"/>
        <v>-3.0817536005476445E-2</v>
      </c>
      <c r="AZ795" s="176">
        <f t="shared" si="88"/>
        <v>1.071655233314889</v>
      </c>
    </row>
    <row r="796" spans="43:52" x14ac:dyDescent="0.35">
      <c r="AQ796" s="135">
        <v>0.79200000000000104</v>
      </c>
      <c r="AR796" s="135">
        <f t="shared" si="89"/>
        <v>289.08000000000038</v>
      </c>
      <c r="AS796" s="176">
        <f t="shared" si="85"/>
        <v>6.0776159169013341E-2</v>
      </c>
      <c r="AT796" s="135">
        <v>0.79200000000000104</v>
      </c>
      <c r="AU796" s="135">
        <f t="shared" si="90"/>
        <v>289.08000000000038</v>
      </c>
      <c r="AV796" s="176">
        <f t="shared" si="86"/>
        <v>1.0416966101513527</v>
      </c>
      <c r="AW796" s="135">
        <v>0.79200000000000104</v>
      </c>
      <c r="AX796" s="135">
        <f t="shared" si="91"/>
        <v>289.08000000000038</v>
      </c>
      <c r="AY796" s="90">
        <f t="shared" si="87"/>
        <v>-3.0475060036548061E-2</v>
      </c>
      <c r="AZ796" s="176">
        <f t="shared" si="88"/>
        <v>1.071997709283818</v>
      </c>
    </row>
    <row r="797" spans="43:52" x14ac:dyDescent="0.35">
      <c r="AQ797" s="135">
        <v>0.79300000000000104</v>
      </c>
      <c r="AR797" s="135">
        <f t="shared" si="89"/>
        <v>289.44500000000039</v>
      </c>
      <c r="AS797" s="176">
        <f t="shared" si="85"/>
        <v>6.0776159169013924E-2</v>
      </c>
      <c r="AT797" s="135">
        <v>0.79300000000000104</v>
      </c>
      <c r="AU797" s="135">
        <f t="shared" si="90"/>
        <v>289.44500000000039</v>
      </c>
      <c r="AV797" s="176">
        <f t="shared" si="86"/>
        <v>1.0416966101513527</v>
      </c>
      <c r="AW797" s="135">
        <v>0.79300000000000104</v>
      </c>
      <c r="AX797" s="135">
        <f t="shared" si="91"/>
        <v>289.44500000000039</v>
      </c>
      <c r="AY797" s="90">
        <f t="shared" si="87"/>
        <v>-3.0132584067621117E-2</v>
      </c>
      <c r="AZ797" s="176">
        <f t="shared" si="88"/>
        <v>1.0723401852527454</v>
      </c>
    </row>
    <row r="798" spans="43:52" x14ac:dyDescent="0.35">
      <c r="AQ798" s="135">
        <v>0.79400000000000104</v>
      </c>
      <c r="AR798" s="135">
        <f t="shared" si="89"/>
        <v>289.8100000000004</v>
      </c>
      <c r="AS798" s="176">
        <f t="shared" si="85"/>
        <v>6.0776159169014486E-2</v>
      </c>
      <c r="AT798" s="135">
        <v>0.79400000000000104</v>
      </c>
      <c r="AU798" s="135">
        <f t="shared" si="90"/>
        <v>289.8100000000004</v>
      </c>
      <c r="AV798" s="176">
        <f t="shared" si="86"/>
        <v>1.0416966101513527</v>
      </c>
      <c r="AW798" s="135">
        <v>0.79400000000000104</v>
      </c>
      <c r="AX798" s="135">
        <f t="shared" si="91"/>
        <v>289.8100000000004</v>
      </c>
      <c r="AY798" s="90">
        <f t="shared" si="87"/>
        <v>-2.9790150721715786E-2</v>
      </c>
      <c r="AZ798" s="176">
        <f t="shared" si="88"/>
        <v>1.0726826185986515</v>
      </c>
    </row>
    <row r="799" spans="43:52" x14ac:dyDescent="0.35">
      <c r="AQ799" s="135">
        <v>0.79500000000000104</v>
      </c>
      <c r="AR799" s="135">
        <f t="shared" si="89"/>
        <v>290.17500000000035</v>
      </c>
      <c r="AS799" s="176">
        <f t="shared" si="85"/>
        <v>6.077615916901502E-2</v>
      </c>
      <c r="AT799" s="135">
        <v>0.79500000000000104</v>
      </c>
      <c r="AU799" s="135">
        <f t="shared" si="90"/>
        <v>290.17500000000035</v>
      </c>
      <c r="AV799" s="176">
        <f t="shared" si="86"/>
        <v>1.0416966101513527</v>
      </c>
      <c r="AW799" s="135">
        <v>0.79500000000000104</v>
      </c>
      <c r="AX799" s="135">
        <f t="shared" si="91"/>
        <v>290.17500000000035</v>
      </c>
      <c r="AY799" s="90">
        <f t="shared" si="87"/>
        <v>-2.9447674752791062E-2</v>
      </c>
      <c r="AZ799" s="176">
        <f t="shared" si="88"/>
        <v>1.0730250945675768</v>
      </c>
    </row>
    <row r="800" spans="43:52" x14ac:dyDescent="0.35">
      <c r="AQ800" s="135">
        <v>0.79600000000000104</v>
      </c>
      <c r="AR800" s="135">
        <f t="shared" si="89"/>
        <v>290.54000000000036</v>
      </c>
      <c r="AS800" s="176">
        <f t="shared" si="85"/>
        <v>6.0776159169015541E-2</v>
      </c>
      <c r="AT800" s="135">
        <v>0.79600000000000104</v>
      </c>
      <c r="AU800" s="135">
        <f t="shared" si="90"/>
        <v>290.54000000000036</v>
      </c>
      <c r="AV800" s="176">
        <f t="shared" si="86"/>
        <v>1.0416966101513527</v>
      </c>
      <c r="AW800" s="135">
        <v>0.79600000000000104</v>
      </c>
      <c r="AX800" s="135">
        <f t="shared" si="91"/>
        <v>290.54000000000036</v>
      </c>
      <c r="AY800" s="90">
        <f t="shared" si="87"/>
        <v>-2.9105198783867789E-2</v>
      </c>
      <c r="AZ800" s="176">
        <f t="shared" si="88"/>
        <v>1.0733675705365004</v>
      </c>
    </row>
    <row r="801" spans="43:52" x14ac:dyDescent="0.35">
      <c r="AQ801" s="135">
        <v>0.79700000000000104</v>
      </c>
      <c r="AR801" s="135">
        <f t="shared" si="89"/>
        <v>290.90500000000037</v>
      </c>
      <c r="AS801" s="176">
        <f t="shared" si="85"/>
        <v>6.0776159169016047E-2</v>
      </c>
      <c r="AT801" s="135">
        <v>0.79700000000000104</v>
      </c>
      <c r="AU801" s="135">
        <f t="shared" si="90"/>
        <v>290.90500000000037</v>
      </c>
      <c r="AV801" s="176">
        <f t="shared" si="86"/>
        <v>1.0416966101513527</v>
      </c>
      <c r="AW801" s="135">
        <v>0.79700000000000104</v>
      </c>
      <c r="AX801" s="135">
        <f t="shared" si="91"/>
        <v>290.90500000000037</v>
      </c>
      <c r="AY801" s="90">
        <f t="shared" si="87"/>
        <v>-2.8762722814945737E-2</v>
      </c>
      <c r="AZ801" s="176">
        <f t="shared" si="88"/>
        <v>1.0737100465054232</v>
      </c>
    </row>
    <row r="802" spans="43:52" x14ac:dyDescent="0.35">
      <c r="AQ802" s="135">
        <v>0.79800000000000104</v>
      </c>
      <c r="AR802" s="135">
        <f t="shared" si="89"/>
        <v>291.27000000000038</v>
      </c>
      <c r="AS802" s="176">
        <f t="shared" si="85"/>
        <v>6.0776159169016533E-2</v>
      </c>
      <c r="AT802" s="135">
        <v>0.79800000000000104</v>
      </c>
      <c r="AU802" s="135">
        <f t="shared" si="90"/>
        <v>291.27000000000038</v>
      </c>
      <c r="AV802" s="176">
        <f t="shared" si="86"/>
        <v>1.0416966101513527</v>
      </c>
      <c r="AW802" s="135">
        <v>0.79800000000000104</v>
      </c>
      <c r="AX802" s="135">
        <f t="shared" si="91"/>
        <v>291.27000000000038</v>
      </c>
      <c r="AY802" s="90">
        <f t="shared" si="87"/>
        <v>-2.8420246846024681E-2</v>
      </c>
      <c r="AZ802" s="176">
        <f t="shared" si="88"/>
        <v>1.0740525224743447</v>
      </c>
    </row>
    <row r="803" spans="43:52" x14ac:dyDescent="0.35">
      <c r="AQ803" s="135">
        <v>0.79900000000000104</v>
      </c>
      <c r="AR803" s="135">
        <f t="shared" si="89"/>
        <v>291.63500000000039</v>
      </c>
      <c r="AS803" s="176">
        <f t="shared" si="85"/>
        <v>6.0776159169016998E-2</v>
      </c>
      <c r="AT803" s="135">
        <v>0.79900000000000104</v>
      </c>
      <c r="AU803" s="135">
        <f t="shared" si="90"/>
        <v>291.63500000000039</v>
      </c>
      <c r="AV803" s="176">
        <f t="shared" si="86"/>
        <v>1.0416966101513527</v>
      </c>
      <c r="AW803" s="135">
        <v>0.79900000000000104</v>
      </c>
      <c r="AX803" s="135">
        <f t="shared" si="91"/>
        <v>291.63500000000039</v>
      </c>
      <c r="AY803" s="90">
        <f t="shared" si="87"/>
        <v>-2.8077770877105071E-2</v>
      </c>
      <c r="AZ803" s="176">
        <f t="shared" si="88"/>
        <v>1.0743949984432646</v>
      </c>
    </row>
    <row r="804" spans="43:52" x14ac:dyDescent="0.35">
      <c r="AQ804" s="135">
        <v>0.80000000000000104</v>
      </c>
      <c r="AR804" s="135">
        <f t="shared" si="89"/>
        <v>292.0000000000004</v>
      </c>
      <c r="AS804" s="176">
        <f t="shared" si="85"/>
        <v>6.0776159169017449E-2</v>
      </c>
      <c r="AT804" s="135">
        <v>0.80000000000000104</v>
      </c>
      <c r="AU804" s="135">
        <f t="shared" si="90"/>
        <v>292.0000000000004</v>
      </c>
      <c r="AV804" s="176">
        <f t="shared" si="86"/>
        <v>1.0416966101513527</v>
      </c>
      <c r="AW804" s="135">
        <v>0.80000000000000104</v>
      </c>
      <c r="AX804" s="135">
        <f t="shared" si="91"/>
        <v>292.0000000000004</v>
      </c>
      <c r="AY804" s="90">
        <f t="shared" si="87"/>
        <v>-2.7735294908186461E-2</v>
      </c>
      <c r="AZ804" s="176">
        <f t="shared" si="88"/>
        <v>1.0747374744121838</v>
      </c>
    </row>
    <row r="805" spans="43:52" x14ac:dyDescent="0.35">
      <c r="AQ805" s="135">
        <v>0.80100000000000104</v>
      </c>
      <c r="AR805" s="135">
        <f t="shared" si="89"/>
        <v>292.36500000000041</v>
      </c>
      <c r="AS805" s="176">
        <f t="shared" si="85"/>
        <v>6.0776159169017886E-2</v>
      </c>
      <c r="AT805" s="135">
        <v>0.80100000000000104</v>
      </c>
      <c r="AU805" s="135">
        <f t="shared" si="90"/>
        <v>292.36500000000041</v>
      </c>
      <c r="AV805" s="176">
        <f t="shared" si="86"/>
        <v>1.0416966101513527</v>
      </c>
      <c r="AW805" s="135">
        <v>0.80100000000000104</v>
      </c>
      <c r="AX805" s="135">
        <f t="shared" si="91"/>
        <v>292.36500000000041</v>
      </c>
      <c r="AY805" s="90">
        <f t="shared" si="87"/>
        <v>-2.7392818939269075E-2</v>
      </c>
      <c r="AZ805" s="176">
        <f t="shared" si="88"/>
        <v>1.0750799503811015</v>
      </c>
    </row>
    <row r="806" spans="43:52" x14ac:dyDescent="0.35">
      <c r="AQ806" s="135">
        <v>0.80200000000000105</v>
      </c>
      <c r="AR806" s="135">
        <f t="shared" si="89"/>
        <v>292.73000000000036</v>
      </c>
      <c r="AS806" s="176">
        <f t="shared" si="85"/>
        <v>6.0776159169018303E-2</v>
      </c>
      <c r="AT806" s="135">
        <v>0.80200000000000105</v>
      </c>
      <c r="AU806" s="135">
        <f t="shared" si="90"/>
        <v>292.73000000000036</v>
      </c>
      <c r="AV806" s="176">
        <f t="shared" si="86"/>
        <v>1.0416966101513527</v>
      </c>
      <c r="AW806" s="135">
        <v>0.80200000000000105</v>
      </c>
      <c r="AX806" s="135">
        <f t="shared" si="91"/>
        <v>292.73000000000036</v>
      </c>
      <c r="AY806" s="90">
        <f t="shared" si="87"/>
        <v>-2.7050385593373291E-2</v>
      </c>
      <c r="AZ806" s="176">
        <f t="shared" si="88"/>
        <v>1.0754223837269978</v>
      </c>
    </row>
    <row r="807" spans="43:52" x14ac:dyDescent="0.35">
      <c r="AQ807" s="135">
        <v>0.80300000000000105</v>
      </c>
      <c r="AR807" s="135">
        <f t="shared" si="89"/>
        <v>293.09500000000037</v>
      </c>
      <c r="AS807" s="176">
        <f t="shared" si="85"/>
        <v>6.0776159169018705E-2</v>
      </c>
      <c r="AT807" s="135">
        <v>0.80300000000000105</v>
      </c>
      <c r="AU807" s="135">
        <f t="shared" si="90"/>
        <v>293.09500000000037</v>
      </c>
      <c r="AV807" s="176">
        <f t="shared" si="86"/>
        <v>1.0416966101513527</v>
      </c>
      <c r="AW807" s="135">
        <v>0.80300000000000105</v>
      </c>
      <c r="AX807" s="135">
        <f t="shared" si="91"/>
        <v>293.09500000000037</v>
      </c>
      <c r="AY807" s="90">
        <f t="shared" si="87"/>
        <v>-2.6707909624458348E-2</v>
      </c>
      <c r="AZ807" s="176">
        <f t="shared" si="88"/>
        <v>1.0757648596959131</v>
      </c>
    </row>
    <row r="808" spans="43:52" x14ac:dyDescent="0.35">
      <c r="AQ808" s="135">
        <v>0.80400000000000105</v>
      </c>
      <c r="AR808" s="135">
        <f t="shared" si="89"/>
        <v>293.46000000000038</v>
      </c>
      <c r="AS808" s="176">
        <f t="shared" si="85"/>
        <v>6.0776159169019101E-2</v>
      </c>
      <c r="AT808" s="135">
        <v>0.80400000000000105</v>
      </c>
      <c r="AU808" s="135">
        <f t="shared" si="90"/>
        <v>293.46000000000038</v>
      </c>
      <c r="AV808" s="176">
        <f t="shared" si="86"/>
        <v>1.0416966101513527</v>
      </c>
      <c r="AW808" s="135">
        <v>0.80400000000000105</v>
      </c>
      <c r="AX808" s="135">
        <f t="shared" si="91"/>
        <v>293.46000000000038</v>
      </c>
      <c r="AY808" s="90">
        <f t="shared" si="87"/>
        <v>-2.636543365554463E-2</v>
      </c>
      <c r="AZ808" s="176">
        <f t="shared" si="88"/>
        <v>1.0761073356648272</v>
      </c>
    </row>
    <row r="809" spans="43:52" x14ac:dyDescent="0.35">
      <c r="AQ809" s="135">
        <v>0.80500000000000105</v>
      </c>
      <c r="AR809" s="135">
        <f t="shared" si="89"/>
        <v>293.82500000000039</v>
      </c>
      <c r="AS809" s="176">
        <f t="shared" si="85"/>
        <v>6.0776159169019468E-2</v>
      </c>
      <c r="AT809" s="135">
        <v>0.80500000000000105</v>
      </c>
      <c r="AU809" s="135">
        <f t="shared" si="90"/>
        <v>293.82500000000039</v>
      </c>
      <c r="AV809" s="176">
        <f t="shared" si="86"/>
        <v>1.0416966101513527</v>
      </c>
      <c r="AW809" s="135">
        <v>0.80500000000000105</v>
      </c>
      <c r="AX809" s="135">
        <f t="shared" si="91"/>
        <v>293.82500000000039</v>
      </c>
      <c r="AY809" s="90">
        <f t="shared" si="87"/>
        <v>-2.6022957686632129E-2</v>
      </c>
      <c r="AZ809" s="176">
        <f t="shared" si="88"/>
        <v>1.07644981163374</v>
      </c>
    </row>
    <row r="810" spans="43:52" x14ac:dyDescent="0.35">
      <c r="AQ810" s="135">
        <v>0.80600000000000105</v>
      </c>
      <c r="AR810" s="135">
        <f t="shared" si="89"/>
        <v>294.1900000000004</v>
      </c>
      <c r="AS810" s="176">
        <f t="shared" si="85"/>
        <v>6.0776159169019836E-2</v>
      </c>
      <c r="AT810" s="135">
        <v>0.80600000000000105</v>
      </c>
      <c r="AU810" s="135">
        <f t="shared" si="90"/>
        <v>294.1900000000004</v>
      </c>
      <c r="AV810" s="176">
        <f t="shared" si="86"/>
        <v>1.0416966101513527</v>
      </c>
      <c r="AW810" s="135">
        <v>0.80600000000000105</v>
      </c>
      <c r="AX810" s="135">
        <f t="shared" si="91"/>
        <v>294.1900000000004</v>
      </c>
      <c r="AY810" s="90">
        <f t="shared" si="87"/>
        <v>-2.568048171772085E-2</v>
      </c>
      <c r="AZ810" s="176">
        <f t="shared" si="88"/>
        <v>1.0767922876026519</v>
      </c>
    </row>
    <row r="811" spans="43:52" x14ac:dyDescent="0.35">
      <c r="AQ811" s="135">
        <v>0.80700000000000105</v>
      </c>
      <c r="AR811" s="135">
        <f t="shared" si="89"/>
        <v>294.5550000000004</v>
      </c>
      <c r="AS811" s="176">
        <f t="shared" si="85"/>
        <v>6.0776159169020183E-2</v>
      </c>
      <c r="AT811" s="135">
        <v>0.80700000000000105</v>
      </c>
      <c r="AU811" s="135">
        <f t="shared" si="90"/>
        <v>294.5550000000004</v>
      </c>
      <c r="AV811" s="176">
        <f t="shared" si="86"/>
        <v>1.0416966101513527</v>
      </c>
      <c r="AW811" s="135">
        <v>0.80700000000000105</v>
      </c>
      <c r="AX811" s="135">
        <f t="shared" si="91"/>
        <v>294.5550000000004</v>
      </c>
      <c r="AY811" s="90">
        <f t="shared" si="87"/>
        <v>-2.5338005748810791E-2</v>
      </c>
      <c r="AZ811" s="176">
        <f t="shared" si="88"/>
        <v>1.077134763571562</v>
      </c>
    </row>
    <row r="812" spans="43:52" x14ac:dyDescent="0.35">
      <c r="AQ812" s="135">
        <v>0.80800000000000105</v>
      </c>
      <c r="AR812" s="135">
        <f t="shared" si="89"/>
        <v>294.92000000000036</v>
      </c>
      <c r="AS812" s="176">
        <f t="shared" si="85"/>
        <v>6.0776159169020516E-2</v>
      </c>
      <c r="AT812" s="135">
        <v>0.80800000000000105</v>
      </c>
      <c r="AU812" s="135">
        <f t="shared" si="90"/>
        <v>294.92000000000036</v>
      </c>
      <c r="AV812" s="176">
        <f t="shared" si="86"/>
        <v>1.0416966101513527</v>
      </c>
      <c r="AW812" s="135">
        <v>0.80800000000000105</v>
      </c>
      <c r="AX812" s="135">
        <f t="shared" si="91"/>
        <v>294.92000000000036</v>
      </c>
      <c r="AY812" s="90">
        <f t="shared" si="87"/>
        <v>-2.4995529779901961E-2</v>
      </c>
      <c r="AZ812" s="176">
        <f t="shared" si="88"/>
        <v>1.0774772395404713</v>
      </c>
    </row>
    <row r="813" spans="43:52" x14ac:dyDescent="0.35">
      <c r="AQ813" s="135">
        <v>0.80900000000000105</v>
      </c>
      <c r="AR813" s="135">
        <f t="shared" si="89"/>
        <v>295.28500000000037</v>
      </c>
      <c r="AS813" s="176">
        <f t="shared" si="85"/>
        <v>6.0776159169020849E-2</v>
      </c>
      <c r="AT813" s="135">
        <v>0.80900000000000105</v>
      </c>
      <c r="AU813" s="135">
        <f t="shared" si="90"/>
        <v>295.28500000000037</v>
      </c>
      <c r="AV813" s="176">
        <f t="shared" si="86"/>
        <v>1.0416966101513527</v>
      </c>
      <c r="AW813" s="135">
        <v>0.80900000000000105</v>
      </c>
      <c r="AX813" s="135">
        <f t="shared" si="91"/>
        <v>295.28500000000037</v>
      </c>
      <c r="AY813" s="90">
        <f t="shared" si="87"/>
        <v>-2.4653053810994349E-2</v>
      </c>
      <c r="AZ813" s="176">
        <f t="shared" si="88"/>
        <v>1.0778197155093792</v>
      </c>
    </row>
    <row r="814" spans="43:52" x14ac:dyDescent="0.35">
      <c r="AQ814" s="135">
        <v>0.81000000000000105</v>
      </c>
      <c r="AR814" s="135">
        <f t="shared" si="89"/>
        <v>295.65000000000038</v>
      </c>
      <c r="AS814" s="176">
        <f t="shared" si="85"/>
        <v>6.0776159169021154E-2</v>
      </c>
      <c r="AT814" s="135">
        <v>0.81000000000000105</v>
      </c>
      <c r="AU814" s="135">
        <f t="shared" si="90"/>
        <v>295.65000000000038</v>
      </c>
      <c r="AV814" s="176">
        <f t="shared" si="86"/>
        <v>1.0416966101513527</v>
      </c>
      <c r="AW814" s="135">
        <v>0.81000000000000105</v>
      </c>
      <c r="AX814" s="135">
        <f t="shared" si="91"/>
        <v>295.65000000000038</v>
      </c>
      <c r="AY814" s="90">
        <f t="shared" si="87"/>
        <v>-2.431062046510812E-2</v>
      </c>
      <c r="AZ814" s="176">
        <f t="shared" si="88"/>
        <v>1.078162148855266</v>
      </c>
    </row>
    <row r="815" spans="43:52" x14ac:dyDescent="0.35">
      <c r="AQ815" s="135">
        <v>0.81100000000000105</v>
      </c>
      <c r="AR815" s="135">
        <f t="shared" si="89"/>
        <v>296.01500000000038</v>
      </c>
      <c r="AS815" s="176">
        <f t="shared" si="85"/>
        <v>6.0776159169021453E-2</v>
      </c>
      <c r="AT815" s="135">
        <v>0.81100000000000105</v>
      </c>
      <c r="AU815" s="135">
        <f t="shared" si="90"/>
        <v>296.01500000000038</v>
      </c>
      <c r="AV815" s="176">
        <f t="shared" si="86"/>
        <v>1.0416966101513527</v>
      </c>
      <c r="AW815" s="135">
        <v>0.81100000000000105</v>
      </c>
      <c r="AX815" s="135">
        <f t="shared" si="91"/>
        <v>296.01500000000038</v>
      </c>
      <c r="AY815" s="90">
        <f t="shared" si="87"/>
        <v>-2.3968144496202954E-2</v>
      </c>
      <c r="AZ815" s="176">
        <f t="shared" si="88"/>
        <v>1.0785046248241712</v>
      </c>
    </row>
    <row r="816" spans="43:52" x14ac:dyDescent="0.35">
      <c r="AQ816" s="135">
        <v>0.81200000000000105</v>
      </c>
      <c r="AR816" s="135">
        <f t="shared" si="89"/>
        <v>296.38000000000039</v>
      </c>
      <c r="AS816" s="176">
        <f t="shared" si="85"/>
        <v>6.0776159169021751E-2</v>
      </c>
      <c r="AT816" s="135">
        <v>0.81200000000000105</v>
      </c>
      <c r="AU816" s="135">
        <f t="shared" si="90"/>
        <v>296.38000000000039</v>
      </c>
      <c r="AV816" s="176">
        <f t="shared" si="86"/>
        <v>1.0416966101513527</v>
      </c>
      <c r="AW816" s="135">
        <v>0.81200000000000105</v>
      </c>
      <c r="AX816" s="135">
        <f t="shared" si="91"/>
        <v>296.38000000000039</v>
      </c>
      <c r="AY816" s="90">
        <f t="shared" si="87"/>
        <v>-2.3625668527298787E-2</v>
      </c>
      <c r="AZ816" s="176">
        <f t="shared" si="88"/>
        <v>1.0788471007930756</v>
      </c>
    </row>
    <row r="817" spans="43:52" x14ac:dyDescent="0.35">
      <c r="AQ817" s="135">
        <v>0.81300000000000106</v>
      </c>
      <c r="AR817" s="135">
        <f t="shared" si="89"/>
        <v>296.7450000000004</v>
      </c>
      <c r="AS817" s="176">
        <f t="shared" si="85"/>
        <v>6.0776159169022029E-2</v>
      </c>
      <c r="AT817" s="135">
        <v>0.81300000000000106</v>
      </c>
      <c r="AU817" s="135">
        <f t="shared" si="90"/>
        <v>296.7450000000004</v>
      </c>
      <c r="AV817" s="176">
        <f t="shared" si="86"/>
        <v>1.0416966101513527</v>
      </c>
      <c r="AW817" s="135">
        <v>0.81300000000000106</v>
      </c>
      <c r="AX817" s="135">
        <f t="shared" si="91"/>
        <v>296.7450000000004</v>
      </c>
      <c r="AY817" s="90">
        <f t="shared" si="87"/>
        <v>-2.3283192558396063E-2</v>
      </c>
      <c r="AZ817" s="176">
        <f t="shared" si="88"/>
        <v>1.0791895767619788</v>
      </c>
    </row>
    <row r="818" spans="43:52" x14ac:dyDescent="0.35">
      <c r="AQ818" s="135">
        <v>0.81400000000000095</v>
      </c>
      <c r="AR818" s="135">
        <f t="shared" si="89"/>
        <v>297.11000000000035</v>
      </c>
      <c r="AS818" s="176">
        <f t="shared" si="85"/>
        <v>6.0776159169022299E-2</v>
      </c>
      <c r="AT818" s="135">
        <v>0.81400000000000095</v>
      </c>
      <c r="AU818" s="135">
        <f t="shared" si="90"/>
        <v>297.11000000000035</v>
      </c>
      <c r="AV818" s="176">
        <f t="shared" si="86"/>
        <v>1.0416966101513527</v>
      </c>
      <c r="AW818" s="135">
        <v>0.81400000000000095</v>
      </c>
      <c r="AX818" s="135">
        <f t="shared" si="91"/>
        <v>297.11000000000035</v>
      </c>
      <c r="AY818" s="90">
        <f t="shared" si="87"/>
        <v>-2.2940716589494339E-2</v>
      </c>
      <c r="AZ818" s="176">
        <f t="shared" si="88"/>
        <v>1.0795320527308807</v>
      </c>
    </row>
    <row r="819" spans="43:52" x14ac:dyDescent="0.35">
      <c r="AQ819" s="135">
        <v>0.81500000000000095</v>
      </c>
      <c r="AR819" s="135">
        <f t="shared" si="89"/>
        <v>297.47500000000036</v>
      </c>
      <c r="AS819" s="176">
        <f t="shared" si="85"/>
        <v>6.0776159169022563E-2</v>
      </c>
      <c r="AT819" s="135">
        <v>0.81500000000000095</v>
      </c>
      <c r="AU819" s="135">
        <f t="shared" si="90"/>
        <v>297.47500000000036</v>
      </c>
      <c r="AV819" s="176">
        <f t="shared" si="86"/>
        <v>1.0416966101513527</v>
      </c>
      <c r="AW819" s="135">
        <v>0.81500000000000095</v>
      </c>
      <c r="AX819" s="135">
        <f t="shared" si="91"/>
        <v>297.47500000000036</v>
      </c>
      <c r="AY819" s="90">
        <f t="shared" si="87"/>
        <v>-2.2598240620594057E-2</v>
      </c>
      <c r="AZ819" s="176">
        <f t="shared" si="88"/>
        <v>1.0798745286997813</v>
      </c>
    </row>
    <row r="820" spans="43:52" x14ac:dyDescent="0.35">
      <c r="AQ820" s="135">
        <v>0.81600000000000095</v>
      </c>
      <c r="AR820" s="135">
        <f t="shared" si="89"/>
        <v>297.84000000000037</v>
      </c>
      <c r="AS820" s="176">
        <f t="shared" si="85"/>
        <v>6.0776159169022813E-2</v>
      </c>
      <c r="AT820" s="135">
        <v>0.81600000000000095</v>
      </c>
      <c r="AU820" s="135">
        <f t="shared" si="90"/>
        <v>297.84000000000037</v>
      </c>
      <c r="AV820" s="176">
        <f t="shared" si="86"/>
        <v>1.0416966101513527</v>
      </c>
      <c r="AW820" s="135">
        <v>0.81600000000000095</v>
      </c>
      <c r="AX820" s="135">
        <f t="shared" si="91"/>
        <v>297.84000000000037</v>
      </c>
      <c r="AY820" s="90">
        <f t="shared" si="87"/>
        <v>-2.2255764651694779E-2</v>
      </c>
      <c r="AZ820" s="176">
        <f t="shared" si="88"/>
        <v>1.0802170046686808</v>
      </c>
    </row>
    <row r="821" spans="43:52" x14ac:dyDescent="0.35">
      <c r="AQ821" s="135">
        <v>0.81700000000000095</v>
      </c>
      <c r="AR821" s="135">
        <f t="shared" si="89"/>
        <v>298.20500000000033</v>
      </c>
      <c r="AS821" s="176">
        <f t="shared" si="85"/>
        <v>6.0776159169023056E-2</v>
      </c>
      <c r="AT821" s="135">
        <v>0.81700000000000095</v>
      </c>
      <c r="AU821" s="135">
        <f t="shared" si="90"/>
        <v>298.20500000000033</v>
      </c>
      <c r="AV821" s="176">
        <f t="shared" si="86"/>
        <v>1.041696610151353</v>
      </c>
      <c r="AW821" s="135">
        <v>0.81700000000000095</v>
      </c>
      <c r="AX821" s="135">
        <f t="shared" si="91"/>
        <v>298.20500000000033</v>
      </c>
      <c r="AY821" s="90">
        <f t="shared" si="87"/>
        <v>-2.1913288682796721E-2</v>
      </c>
      <c r="AZ821" s="176">
        <f t="shared" si="88"/>
        <v>1.0805594806375793</v>
      </c>
    </row>
    <row r="822" spans="43:52" x14ac:dyDescent="0.35">
      <c r="AQ822" s="135">
        <v>0.81800000000000095</v>
      </c>
      <c r="AR822" s="135">
        <f t="shared" si="89"/>
        <v>298.57000000000033</v>
      </c>
      <c r="AS822" s="176">
        <f t="shared" si="85"/>
        <v>6.0776159169023285E-2</v>
      </c>
      <c r="AT822" s="135">
        <v>0.81800000000000095</v>
      </c>
      <c r="AU822" s="135">
        <f t="shared" si="90"/>
        <v>298.57000000000033</v>
      </c>
      <c r="AV822" s="176">
        <f t="shared" si="86"/>
        <v>1.041696610151353</v>
      </c>
      <c r="AW822" s="135">
        <v>0.81800000000000095</v>
      </c>
      <c r="AX822" s="135">
        <f t="shared" si="91"/>
        <v>298.57000000000033</v>
      </c>
      <c r="AY822" s="90">
        <f t="shared" si="87"/>
        <v>-2.1570855336920491E-2</v>
      </c>
      <c r="AZ822" s="176">
        <f t="shared" si="88"/>
        <v>1.0809019139834557</v>
      </c>
    </row>
    <row r="823" spans="43:52" x14ac:dyDescent="0.35">
      <c r="AQ823" s="135">
        <v>0.81900000000000095</v>
      </c>
      <c r="AR823" s="135">
        <f t="shared" si="89"/>
        <v>298.93500000000034</v>
      </c>
      <c r="AS823" s="176">
        <f t="shared" si="85"/>
        <v>6.0776159169023514E-2</v>
      </c>
      <c r="AT823" s="135">
        <v>0.81900000000000095</v>
      </c>
      <c r="AU823" s="135">
        <f t="shared" si="90"/>
        <v>298.93500000000034</v>
      </c>
      <c r="AV823" s="176">
        <f t="shared" si="86"/>
        <v>1.041696610151353</v>
      </c>
      <c r="AW823" s="135">
        <v>0.81900000000000095</v>
      </c>
      <c r="AX823" s="135">
        <f t="shared" si="91"/>
        <v>298.93500000000034</v>
      </c>
      <c r="AY823" s="90">
        <f t="shared" si="87"/>
        <v>-2.122837936802488E-2</v>
      </c>
      <c r="AZ823" s="176">
        <f t="shared" si="88"/>
        <v>1.0812443899523516</v>
      </c>
    </row>
    <row r="824" spans="43:52" x14ac:dyDescent="0.35">
      <c r="AQ824" s="135">
        <v>0.82000000000000095</v>
      </c>
      <c r="AR824" s="135">
        <f t="shared" si="89"/>
        <v>299.30000000000035</v>
      </c>
      <c r="AS824" s="176">
        <f t="shared" si="85"/>
        <v>6.0776159169023729E-2</v>
      </c>
      <c r="AT824" s="135">
        <v>0.82000000000000095</v>
      </c>
      <c r="AU824" s="135">
        <f t="shared" si="90"/>
        <v>299.30000000000035</v>
      </c>
      <c r="AV824" s="176">
        <f t="shared" si="86"/>
        <v>1.041696610151353</v>
      </c>
      <c r="AW824" s="135">
        <v>0.82000000000000095</v>
      </c>
      <c r="AX824" s="135">
        <f t="shared" si="91"/>
        <v>299.30000000000035</v>
      </c>
      <c r="AY824" s="90">
        <f t="shared" si="87"/>
        <v>-2.0885903399130486E-2</v>
      </c>
      <c r="AZ824" s="176">
        <f t="shared" si="88"/>
        <v>1.0815868659212462</v>
      </c>
    </row>
    <row r="825" spans="43:52" x14ac:dyDescent="0.35">
      <c r="AQ825" s="135">
        <v>0.82100000000000095</v>
      </c>
      <c r="AR825" s="135">
        <f t="shared" si="89"/>
        <v>299.66500000000036</v>
      </c>
      <c r="AS825" s="176">
        <f t="shared" si="85"/>
        <v>6.0776159169023937E-2</v>
      </c>
      <c r="AT825" s="135">
        <v>0.82100000000000095</v>
      </c>
      <c r="AU825" s="135">
        <f t="shared" si="90"/>
        <v>299.66500000000036</v>
      </c>
      <c r="AV825" s="176">
        <f t="shared" si="86"/>
        <v>1.041696610151353</v>
      </c>
      <c r="AW825" s="135">
        <v>0.82100000000000095</v>
      </c>
      <c r="AX825" s="135">
        <f t="shared" si="91"/>
        <v>299.66500000000036</v>
      </c>
      <c r="AY825" s="90">
        <f t="shared" si="87"/>
        <v>-2.0543427430237318E-2</v>
      </c>
      <c r="AZ825" s="176">
        <f t="shared" si="88"/>
        <v>1.0819293418901395</v>
      </c>
    </row>
    <row r="826" spans="43:52" x14ac:dyDescent="0.35">
      <c r="AQ826" s="135">
        <v>0.82200000000000095</v>
      </c>
      <c r="AR826" s="135">
        <f t="shared" si="89"/>
        <v>300.03000000000037</v>
      </c>
      <c r="AS826" s="176">
        <f t="shared" si="85"/>
        <v>6.0776159169024138E-2</v>
      </c>
      <c r="AT826" s="135">
        <v>0.82200000000000095</v>
      </c>
      <c r="AU826" s="135">
        <f t="shared" si="90"/>
        <v>300.03000000000037</v>
      </c>
      <c r="AV826" s="176">
        <f t="shared" si="86"/>
        <v>1.041696610151353</v>
      </c>
      <c r="AW826" s="135">
        <v>0.82200000000000095</v>
      </c>
      <c r="AX826" s="135">
        <f t="shared" si="91"/>
        <v>300.03000000000037</v>
      </c>
      <c r="AY826" s="90">
        <f t="shared" si="87"/>
        <v>-2.020095146134537E-2</v>
      </c>
      <c r="AZ826" s="176">
        <f t="shared" si="88"/>
        <v>1.0822718178590318</v>
      </c>
    </row>
    <row r="827" spans="43:52" x14ac:dyDescent="0.35">
      <c r="AQ827" s="135">
        <v>0.82300000000000095</v>
      </c>
      <c r="AR827" s="135">
        <f t="shared" si="89"/>
        <v>300.39500000000032</v>
      </c>
      <c r="AS827" s="176">
        <f t="shared" si="85"/>
        <v>6.0776159169024326E-2</v>
      </c>
      <c r="AT827" s="135">
        <v>0.82300000000000095</v>
      </c>
      <c r="AU827" s="135">
        <f t="shared" si="90"/>
        <v>300.39500000000032</v>
      </c>
      <c r="AV827" s="176">
        <f t="shared" si="86"/>
        <v>1.041696610151353</v>
      </c>
      <c r="AW827" s="135">
        <v>0.82300000000000095</v>
      </c>
      <c r="AX827" s="135">
        <f t="shared" si="91"/>
        <v>300.39500000000032</v>
      </c>
      <c r="AY827" s="90">
        <f t="shared" si="87"/>
        <v>-1.9858475492454647E-2</v>
      </c>
      <c r="AZ827" s="176">
        <f t="shared" si="88"/>
        <v>1.0826142938279226</v>
      </c>
    </row>
    <row r="828" spans="43:52" x14ac:dyDescent="0.35">
      <c r="AQ828" s="135">
        <v>0.82400000000000095</v>
      </c>
      <c r="AR828" s="135">
        <f t="shared" si="89"/>
        <v>300.76000000000033</v>
      </c>
      <c r="AS828" s="176">
        <f t="shared" si="85"/>
        <v>6.077615916902452E-2</v>
      </c>
      <c r="AT828" s="135">
        <v>0.82400000000000095</v>
      </c>
      <c r="AU828" s="135">
        <f t="shared" si="90"/>
        <v>300.76000000000033</v>
      </c>
      <c r="AV828" s="176">
        <f t="shared" si="86"/>
        <v>1.041696610151353</v>
      </c>
      <c r="AW828" s="135">
        <v>0.82400000000000095</v>
      </c>
      <c r="AX828" s="135">
        <f t="shared" si="91"/>
        <v>300.76000000000033</v>
      </c>
      <c r="AY828" s="90">
        <f t="shared" si="87"/>
        <v>-1.9515999523565142E-2</v>
      </c>
      <c r="AZ828" s="176">
        <f t="shared" si="88"/>
        <v>1.0829567697968123</v>
      </c>
    </row>
    <row r="829" spans="43:52" x14ac:dyDescent="0.35">
      <c r="AQ829" s="135">
        <v>0.82500000000000095</v>
      </c>
      <c r="AR829" s="135">
        <f t="shared" si="89"/>
        <v>301.12500000000034</v>
      </c>
      <c r="AS829" s="176">
        <f t="shared" si="85"/>
        <v>6.07761591690247E-2</v>
      </c>
      <c r="AT829" s="135">
        <v>0.82500000000000095</v>
      </c>
      <c r="AU829" s="135">
        <f t="shared" si="90"/>
        <v>301.12500000000034</v>
      </c>
      <c r="AV829" s="176">
        <f t="shared" si="86"/>
        <v>1.041696610151353</v>
      </c>
      <c r="AW829" s="135">
        <v>0.82500000000000095</v>
      </c>
      <c r="AX829" s="135">
        <f t="shared" si="91"/>
        <v>301.12500000000034</v>
      </c>
      <c r="AY829" s="90">
        <f t="shared" si="87"/>
        <v>-1.9173566177697464E-2</v>
      </c>
      <c r="AZ829" s="176">
        <f t="shared" si="88"/>
        <v>1.0832992031426802</v>
      </c>
    </row>
    <row r="830" spans="43:52" x14ac:dyDescent="0.35">
      <c r="AQ830" s="135">
        <v>0.82600000000000096</v>
      </c>
      <c r="AR830" s="135">
        <f t="shared" si="89"/>
        <v>301.49000000000035</v>
      </c>
      <c r="AS830" s="176">
        <f t="shared" si="85"/>
        <v>6.0776159169024874E-2</v>
      </c>
      <c r="AT830" s="135">
        <v>0.82600000000000096</v>
      </c>
      <c r="AU830" s="135">
        <f t="shared" si="90"/>
        <v>301.49000000000035</v>
      </c>
      <c r="AV830" s="176">
        <f t="shared" si="86"/>
        <v>1.041696610151353</v>
      </c>
      <c r="AW830" s="135">
        <v>0.82600000000000096</v>
      </c>
      <c r="AX830" s="135">
        <f t="shared" si="91"/>
        <v>301.49000000000035</v>
      </c>
      <c r="AY830" s="90">
        <f t="shared" si="87"/>
        <v>-1.8831090208810405E-2</v>
      </c>
      <c r="AZ830" s="176">
        <f t="shared" si="88"/>
        <v>1.0836416791115673</v>
      </c>
    </row>
    <row r="831" spans="43:52" x14ac:dyDescent="0.35">
      <c r="AQ831" s="135">
        <v>0.82700000000000096</v>
      </c>
      <c r="AR831" s="135">
        <f t="shared" si="89"/>
        <v>301.85500000000036</v>
      </c>
      <c r="AS831" s="176">
        <f t="shared" si="85"/>
        <v>6.077615916902504E-2</v>
      </c>
      <c r="AT831" s="135">
        <v>0.82700000000000096</v>
      </c>
      <c r="AU831" s="135">
        <f t="shared" si="90"/>
        <v>301.85500000000036</v>
      </c>
      <c r="AV831" s="176">
        <f t="shared" si="86"/>
        <v>1.041696610151353</v>
      </c>
      <c r="AW831" s="135">
        <v>0.82700000000000096</v>
      </c>
      <c r="AX831" s="135">
        <f t="shared" si="91"/>
        <v>301.85500000000036</v>
      </c>
      <c r="AY831" s="90">
        <f t="shared" si="87"/>
        <v>-1.848861423992457E-2</v>
      </c>
      <c r="AZ831" s="176">
        <f t="shared" si="88"/>
        <v>1.0839841550804534</v>
      </c>
    </row>
    <row r="832" spans="43:52" x14ac:dyDescent="0.35">
      <c r="AQ832" s="135">
        <v>0.82800000000000096</v>
      </c>
      <c r="AR832" s="135">
        <f t="shared" si="89"/>
        <v>302.22000000000037</v>
      </c>
      <c r="AS832" s="176">
        <f t="shared" si="85"/>
        <v>6.0776159169025207E-2</v>
      </c>
      <c r="AT832" s="135">
        <v>0.82800000000000096</v>
      </c>
      <c r="AU832" s="135">
        <f t="shared" si="90"/>
        <v>302.22000000000037</v>
      </c>
      <c r="AV832" s="176">
        <f t="shared" si="86"/>
        <v>1.041696610151353</v>
      </c>
      <c r="AW832" s="135">
        <v>0.82800000000000096</v>
      </c>
      <c r="AX832" s="135">
        <f t="shared" si="91"/>
        <v>302.22000000000037</v>
      </c>
      <c r="AY832" s="90">
        <f t="shared" si="87"/>
        <v>-1.8146138271039954E-2</v>
      </c>
      <c r="AZ832" s="176">
        <f t="shared" si="88"/>
        <v>1.0843266310493382</v>
      </c>
    </row>
    <row r="833" spans="43:52" x14ac:dyDescent="0.35">
      <c r="AQ833" s="135">
        <v>0.82900000000000096</v>
      </c>
      <c r="AR833" s="135">
        <f t="shared" si="89"/>
        <v>302.58500000000038</v>
      </c>
      <c r="AS833" s="176">
        <f t="shared" si="85"/>
        <v>6.0776159169025359E-2</v>
      </c>
      <c r="AT833" s="135">
        <v>0.82900000000000096</v>
      </c>
      <c r="AU833" s="135">
        <f t="shared" si="90"/>
        <v>302.58500000000038</v>
      </c>
      <c r="AV833" s="176">
        <f t="shared" si="86"/>
        <v>1.041696610151353</v>
      </c>
      <c r="AW833" s="135">
        <v>0.82900000000000096</v>
      </c>
      <c r="AX833" s="135">
        <f t="shared" si="91"/>
        <v>302.58500000000038</v>
      </c>
      <c r="AY833" s="90">
        <f t="shared" si="87"/>
        <v>-1.7803662302156558E-2</v>
      </c>
      <c r="AZ833" s="176">
        <f t="shared" si="88"/>
        <v>1.0846691070182219</v>
      </c>
    </row>
    <row r="834" spans="43:52" x14ac:dyDescent="0.35">
      <c r="AQ834" s="135">
        <v>0.83000000000000096</v>
      </c>
      <c r="AR834" s="135">
        <f t="shared" si="89"/>
        <v>302.95000000000033</v>
      </c>
      <c r="AS834" s="176">
        <f t="shared" si="85"/>
        <v>6.0776159169025512E-2</v>
      </c>
      <c r="AT834" s="135">
        <v>0.83000000000000096</v>
      </c>
      <c r="AU834" s="135">
        <f t="shared" si="90"/>
        <v>302.95000000000033</v>
      </c>
      <c r="AV834" s="176">
        <f t="shared" si="86"/>
        <v>1.041696610151353</v>
      </c>
      <c r="AW834" s="135">
        <v>0.83000000000000096</v>
      </c>
      <c r="AX834" s="135">
        <f t="shared" si="91"/>
        <v>302.95000000000033</v>
      </c>
      <c r="AY834" s="90">
        <f t="shared" si="87"/>
        <v>-1.7461186333274165E-2</v>
      </c>
      <c r="AZ834" s="176">
        <f t="shared" si="88"/>
        <v>1.0850115829871043</v>
      </c>
    </row>
    <row r="835" spans="43:52" x14ac:dyDescent="0.35">
      <c r="AQ835" s="135">
        <v>0.83100000000000096</v>
      </c>
      <c r="AR835" s="135">
        <f t="shared" si="89"/>
        <v>303.31500000000034</v>
      </c>
      <c r="AS835" s="176">
        <f t="shared" si="85"/>
        <v>6.0776159169025658E-2</v>
      </c>
      <c r="AT835" s="135">
        <v>0.83100000000000096</v>
      </c>
      <c r="AU835" s="135">
        <f t="shared" si="90"/>
        <v>303.31500000000034</v>
      </c>
      <c r="AV835" s="176">
        <f t="shared" si="86"/>
        <v>1.041696610151353</v>
      </c>
      <c r="AW835" s="135">
        <v>0.83100000000000096</v>
      </c>
      <c r="AX835" s="135">
        <f t="shared" si="91"/>
        <v>303.31500000000034</v>
      </c>
      <c r="AY835" s="90">
        <f t="shared" si="87"/>
        <v>-1.7118710364393438E-2</v>
      </c>
      <c r="AZ835" s="176">
        <f t="shared" si="88"/>
        <v>1.0853540589559851</v>
      </c>
    </row>
    <row r="836" spans="43:52" x14ac:dyDescent="0.35">
      <c r="AQ836" s="135">
        <v>0.83200000000000096</v>
      </c>
      <c r="AR836" s="135">
        <f t="shared" si="89"/>
        <v>303.68000000000035</v>
      </c>
      <c r="AS836" s="176">
        <f t="shared" ref="AS836:AS899" si="92">$BP$36*$BR$20/$BR$13*(1-EXP(-$BR$13*AQ836))</f>
        <v>6.077615916902579E-2</v>
      </c>
      <c r="AT836" s="135">
        <v>0.83200000000000096</v>
      </c>
      <c r="AU836" s="135">
        <f t="shared" si="90"/>
        <v>303.68000000000035</v>
      </c>
      <c r="AV836" s="176">
        <f t="shared" ref="AV836:AV899" si="93">$BR$15*$BR$20/$BR$14*(1-EXP(-$BR$14*AT836))-$BR$16*(EXP(-$BR$13*AT836)-EXP(-$BR$14*AT836))</f>
        <v>1.041696610151353</v>
      </c>
      <c r="AW836" s="135">
        <v>0.83200000000000096</v>
      </c>
      <c r="AX836" s="135">
        <f t="shared" si="91"/>
        <v>303.68000000000035</v>
      </c>
      <c r="AY836" s="90">
        <f t="shared" ref="AY836:AY899" si="94">-EXP(-(Lm)*AW836)*(-$BR$17+(EXP(Lm-$BR$14)-EXP((Lm-$BR$14)*AW836))*(($BR$20*$BR$15-$BR$14*$BR$16+$BR$16*Lm)*$BR$14-$BR$20*$BR$15*Lm)/($BR$14*($BR$14-Lm))+$BR$16*($BR$14-Lm)*(1-EXP((Lm-$BR$13)*AW836))/($BR$13-Lm)+$BR$20*(EXP(Lm*AW836)-1)*($BR$15*(1/$BR$14-1/Lm)+1/($BP$42*Lm))+($BR$20*$BR$15/$BR$14-$BR$16)*(1-EXP(Lm-$BR$14)))</f>
        <v>-1.6776234395513488E-2</v>
      </c>
      <c r="AZ836" s="176">
        <f t="shared" ref="AZ836:AZ899" si="95">AS836+AV836+AY836</f>
        <v>1.0856965349248651</v>
      </c>
    </row>
    <row r="837" spans="43:52" x14ac:dyDescent="0.35">
      <c r="AQ837" s="135">
        <v>0.83300000000000096</v>
      </c>
      <c r="AR837" s="135">
        <f t="shared" si="89"/>
        <v>304.04500000000036</v>
      </c>
      <c r="AS837" s="176">
        <f t="shared" si="92"/>
        <v>6.0776159169025928E-2</v>
      </c>
      <c r="AT837" s="135">
        <v>0.83300000000000096</v>
      </c>
      <c r="AU837" s="135">
        <f t="shared" si="90"/>
        <v>304.04500000000036</v>
      </c>
      <c r="AV837" s="176">
        <f t="shared" si="93"/>
        <v>1.041696610151353</v>
      </c>
      <c r="AW837" s="135">
        <v>0.83300000000000096</v>
      </c>
      <c r="AX837" s="135">
        <f t="shared" si="91"/>
        <v>304.04500000000036</v>
      </c>
      <c r="AY837" s="90">
        <f t="shared" si="94"/>
        <v>-1.6433801049655365E-2</v>
      </c>
      <c r="AZ837" s="176">
        <f t="shared" si="95"/>
        <v>1.0860389682707234</v>
      </c>
    </row>
    <row r="838" spans="43:52" x14ac:dyDescent="0.35">
      <c r="AQ838" s="135">
        <v>0.83400000000000096</v>
      </c>
      <c r="AR838" s="135">
        <f t="shared" ref="AR838:AR901" si="96">AQ838*365</f>
        <v>304.41000000000037</v>
      </c>
      <c r="AS838" s="176">
        <f t="shared" si="92"/>
        <v>6.077615916902606E-2</v>
      </c>
      <c r="AT838" s="135">
        <v>0.83400000000000096</v>
      </c>
      <c r="AU838" s="135">
        <f t="shared" ref="AU838:AU901" si="97">AT838*365</f>
        <v>304.41000000000037</v>
      </c>
      <c r="AV838" s="176">
        <f t="shared" si="93"/>
        <v>1.041696610151353</v>
      </c>
      <c r="AW838" s="135">
        <v>0.83400000000000096</v>
      </c>
      <c r="AX838" s="135">
        <f t="shared" ref="AX838:AX901" si="98">AW838*365</f>
        <v>304.41000000000037</v>
      </c>
      <c r="AY838" s="90">
        <f t="shared" si="94"/>
        <v>-1.6091325080778082E-2</v>
      </c>
      <c r="AZ838" s="176">
        <f t="shared" si="95"/>
        <v>1.0863814442396009</v>
      </c>
    </row>
    <row r="839" spans="43:52" x14ac:dyDescent="0.35">
      <c r="AQ839" s="135">
        <v>0.83500000000000096</v>
      </c>
      <c r="AR839" s="135">
        <f t="shared" si="96"/>
        <v>304.77500000000038</v>
      </c>
      <c r="AS839" s="176">
        <f t="shared" si="92"/>
        <v>6.0776159169026185E-2</v>
      </c>
      <c r="AT839" s="135">
        <v>0.83500000000000096</v>
      </c>
      <c r="AU839" s="135">
        <f t="shared" si="97"/>
        <v>304.77500000000038</v>
      </c>
      <c r="AV839" s="176">
        <f t="shared" si="93"/>
        <v>1.041696610151353</v>
      </c>
      <c r="AW839" s="135">
        <v>0.83500000000000096</v>
      </c>
      <c r="AX839" s="135">
        <f t="shared" si="98"/>
        <v>304.77500000000038</v>
      </c>
      <c r="AY839" s="90">
        <f t="shared" si="94"/>
        <v>-1.5748849111902021E-2</v>
      </c>
      <c r="AZ839" s="176">
        <f t="shared" si="95"/>
        <v>1.0867239202084771</v>
      </c>
    </row>
    <row r="840" spans="43:52" x14ac:dyDescent="0.35">
      <c r="AQ840" s="135">
        <v>0.83600000000000096</v>
      </c>
      <c r="AR840" s="135">
        <f t="shared" si="96"/>
        <v>305.14000000000033</v>
      </c>
      <c r="AS840" s="176">
        <f t="shared" si="92"/>
        <v>6.0776159169026303E-2</v>
      </c>
      <c r="AT840" s="135">
        <v>0.83600000000000096</v>
      </c>
      <c r="AU840" s="135">
        <f t="shared" si="97"/>
        <v>305.14000000000033</v>
      </c>
      <c r="AV840" s="176">
        <f t="shared" si="93"/>
        <v>1.041696610151353</v>
      </c>
      <c r="AW840" s="135">
        <v>0.83600000000000096</v>
      </c>
      <c r="AX840" s="135">
        <f t="shared" si="98"/>
        <v>305.14000000000033</v>
      </c>
      <c r="AY840" s="90">
        <f t="shared" si="94"/>
        <v>-1.5406373143027181E-2</v>
      </c>
      <c r="AZ840" s="176">
        <f t="shared" si="95"/>
        <v>1.0870663961773521</v>
      </c>
    </row>
    <row r="841" spans="43:52" x14ac:dyDescent="0.35">
      <c r="AQ841" s="135">
        <v>0.83700000000000097</v>
      </c>
      <c r="AR841" s="135">
        <f t="shared" si="96"/>
        <v>305.50500000000034</v>
      </c>
      <c r="AS841" s="176">
        <f t="shared" si="92"/>
        <v>6.0776159169026421E-2</v>
      </c>
      <c r="AT841" s="135">
        <v>0.83700000000000097</v>
      </c>
      <c r="AU841" s="135">
        <f t="shared" si="97"/>
        <v>305.50500000000034</v>
      </c>
      <c r="AV841" s="176">
        <f t="shared" si="93"/>
        <v>1.041696610151353</v>
      </c>
      <c r="AW841" s="135">
        <v>0.83700000000000097</v>
      </c>
      <c r="AX841" s="135">
        <f t="shared" si="98"/>
        <v>305.50500000000034</v>
      </c>
      <c r="AY841" s="90">
        <f t="shared" si="94"/>
        <v>-1.5063897174153342E-2</v>
      </c>
      <c r="AZ841" s="176">
        <f t="shared" si="95"/>
        <v>1.0874088721462261</v>
      </c>
    </row>
    <row r="842" spans="43:52" x14ac:dyDescent="0.35">
      <c r="AQ842" s="135">
        <v>0.83800000000000097</v>
      </c>
      <c r="AR842" s="135">
        <f t="shared" si="96"/>
        <v>305.87000000000035</v>
      </c>
      <c r="AS842" s="176">
        <f t="shared" si="92"/>
        <v>6.0776159169026532E-2</v>
      </c>
      <c r="AT842" s="135">
        <v>0.83800000000000097</v>
      </c>
      <c r="AU842" s="135">
        <f t="shared" si="97"/>
        <v>305.87000000000035</v>
      </c>
      <c r="AV842" s="176">
        <f t="shared" si="93"/>
        <v>1.041696610151353</v>
      </c>
      <c r="AW842" s="135">
        <v>0.83800000000000097</v>
      </c>
      <c r="AX842" s="135">
        <f t="shared" si="98"/>
        <v>305.87000000000035</v>
      </c>
      <c r="AY842" s="90">
        <f t="shared" si="94"/>
        <v>-1.4721421205280947E-2</v>
      </c>
      <c r="AZ842" s="176">
        <f t="shared" si="95"/>
        <v>1.0877513481150987</v>
      </c>
    </row>
    <row r="843" spans="43:52" x14ac:dyDescent="0.35">
      <c r="AQ843" s="135">
        <v>0.83900000000000097</v>
      </c>
      <c r="AR843" s="135">
        <f t="shared" si="96"/>
        <v>306.23500000000035</v>
      </c>
      <c r="AS843" s="176">
        <f t="shared" si="92"/>
        <v>6.0776159169026643E-2</v>
      </c>
      <c r="AT843" s="135">
        <v>0.83900000000000097</v>
      </c>
      <c r="AU843" s="135">
        <f t="shared" si="97"/>
        <v>306.23500000000035</v>
      </c>
      <c r="AV843" s="176">
        <f t="shared" si="93"/>
        <v>1.041696610151353</v>
      </c>
      <c r="AW843" s="135">
        <v>0.83900000000000097</v>
      </c>
      <c r="AX843" s="135">
        <f t="shared" si="98"/>
        <v>306.23500000000035</v>
      </c>
      <c r="AY843" s="90">
        <f t="shared" si="94"/>
        <v>-1.4378945236409774E-2</v>
      </c>
      <c r="AZ843" s="176">
        <f t="shared" si="95"/>
        <v>1.0880938240839697</v>
      </c>
    </row>
    <row r="844" spans="43:52" x14ac:dyDescent="0.35">
      <c r="AQ844" s="135">
        <v>0.84000000000000097</v>
      </c>
      <c r="AR844" s="135">
        <f t="shared" si="96"/>
        <v>306.60000000000036</v>
      </c>
      <c r="AS844" s="176">
        <f t="shared" si="92"/>
        <v>6.077615916902674E-2</v>
      </c>
      <c r="AT844" s="135">
        <v>0.84000000000000097</v>
      </c>
      <c r="AU844" s="135">
        <f t="shared" si="97"/>
        <v>306.60000000000036</v>
      </c>
      <c r="AV844" s="176">
        <f t="shared" si="93"/>
        <v>1.041696610151353</v>
      </c>
      <c r="AW844" s="135">
        <v>0.84000000000000097</v>
      </c>
      <c r="AX844" s="135">
        <f t="shared" si="98"/>
        <v>306.60000000000036</v>
      </c>
      <c r="AY844" s="90">
        <f t="shared" si="94"/>
        <v>-1.4036469267539601E-2</v>
      </c>
      <c r="AZ844" s="176">
        <f t="shared" si="95"/>
        <v>1.0884363000528401</v>
      </c>
    </row>
    <row r="845" spans="43:52" x14ac:dyDescent="0.35">
      <c r="AQ845" s="135">
        <v>0.84100000000000097</v>
      </c>
      <c r="AR845" s="135">
        <f t="shared" si="96"/>
        <v>306.96500000000037</v>
      </c>
      <c r="AS845" s="176">
        <f t="shared" si="92"/>
        <v>6.0776159169026844E-2</v>
      </c>
      <c r="AT845" s="135">
        <v>0.84100000000000097</v>
      </c>
      <c r="AU845" s="135">
        <f t="shared" si="97"/>
        <v>306.96500000000037</v>
      </c>
      <c r="AV845" s="176">
        <f t="shared" si="93"/>
        <v>1.041696610151353</v>
      </c>
      <c r="AW845" s="135">
        <v>0.84100000000000097</v>
      </c>
      <c r="AX845" s="135">
        <f t="shared" si="98"/>
        <v>306.96500000000037</v>
      </c>
      <c r="AY845" s="90">
        <f t="shared" si="94"/>
        <v>-1.3694035921691253E-2</v>
      </c>
      <c r="AZ845" s="176">
        <f t="shared" si="95"/>
        <v>1.0887787333986885</v>
      </c>
    </row>
    <row r="846" spans="43:52" x14ac:dyDescent="0.35">
      <c r="AQ846" s="135">
        <v>0.84200000000000097</v>
      </c>
      <c r="AR846" s="135">
        <f t="shared" si="96"/>
        <v>307.33000000000038</v>
      </c>
      <c r="AS846" s="176">
        <f t="shared" si="92"/>
        <v>6.0776159169026948E-2</v>
      </c>
      <c r="AT846" s="135">
        <v>0.84200000000000097</v>
      </c>
      <c r="AU846" s="135">
        <f t="shared" si="97"/>
        <v>307.33000000000038</v>
      </c>
      <c r="AV846" s="176">
        <f t="shared" si="93"/>
        <v>1.041696610151353</v>
      </c>
      <c r="AW846" s="135">
        <v>0.84200000000000097</v>
      </c>
      <c r="AX846" s="135">
        <f t="shared" si="98"/>
        <v>307.33000000000038</v>
      </c>
      <c r="AY846" s="90">
        <f t="shared" si="94"/>
        <v>-1.3351559952823746E-2</v>
      </c>
      <c r="AZ846" s="176">
        <f t="shared" si="95"/>
        <v>1.0891212093675562</v>
      </c>
    </row>
    <row r="847" spans="43:52" x14ac:dyDescent="0.35">
      <c r="AQ847" s="135">
        <v>0.84300000000000097</v>
      </c>
      <c r="AR847" s="135">
        <f t="shared" si="96"/>
        <v>307.69500000000033</v>
      </c>
      <c r="AS847" s="176">
        <f t="shared" si="92"/>
        <v>6.0776159169027039E-2</v>
      </c>
      <c r="AT847" s="135">
        <v>0.84300000000000097</v>
      </c>
      <c r="AU847" s="135">
        <f t="shared" si="97"/>
        <v>307.69500000000033</v>
      </c>
      <c r="AV847" s="176">
        <f t="shared" si="93"/>
        <v>1.041696610151353</v>
      </c>
      <c r="AW847" s="135">
        <v>0.84300000000000097</v>
      </c>
      <c r="AX847" s="135">
        <f t="shared" si="98"/>
        <v>307.69500000000033</v>
      </c>
      <c r="AY847" s="90">
        <f t="shared" si="94"/>
        <v>-1.300908398395724E-2</v>
      </c>
      <c r="AZ847" s="176">
        <f t="shared" si="95"/>
        <v>1.0894636853364228</v>
      </c>
    </row>
    <row r="848" spans="43:52" x14ac:dyDescent="0.35">
      <c r="AQ848" s="135">
        <v>0.84400000000000097</v>
      </c>
      <c r="AR848" s="135">
        <f t="shared" si="96"/>
        <v>308.06000000000034</v>
      </c>
      <c r="AS848" s="176">
        <f t="shared" si="92"/>
        <v>6.0776159169027129E-2</v>
      </c>
      <c r="AT848" s="135">
        <v>0.84400000000000097</v>
      </c>
      <c r="AU848" s="135">
        <f t="shared" si="97"/>
        <v>308.06000000000034</v>
      </c>
      <c r="AV848" s="176">
        <f t="shared" si="93"/>
        <v>1.041696610151353</v>
      </c>
      <c r="AW848" s="135">
        <v>0.84400000000000097</v>
      </c>
      <c r="AX848" s="135">
        <f t="shared" si="98"/>
        <v>308.06000000000034</v>
      </c>
      <c r="AY848" s="90">
        <f t="shared" si="94"/>
        <v>-1.2666608015092175E-2</v>
      </c>
      <c r="AZ848" s="176">
        <f t="shared" si="95"/>
        <v>1.0898061613052881</v>
      </c>
    </row>
    <row r="849" spans="43:52" x14ac:dyDescent="0.35">
      <c r="AQ849" s="135">
        <v>0.84500000000000097</v>
      </c>
      <c r="AR849" s="135">
        <f t="shared" si="96"/>
        <v>308.42500000000035</v>
      </c>
      <c r="AS849" s="176">
        <f t="shared" si="92"/>
        <v>6.0776159169027219E-2</v>
      </c>
      <c r="AT849" s="135">
        <v>0.84500000000000097</v>
      </c>
      <c r="AU849" s="135">
        <f t="shared" si="97"/>
        <v>308.42500000000035</v>
      </c>
      <c r="AV849" s="176">
        <f t="shared" si="93"/>
        <v>1.041696610151353</v>
      </c>
      <c r="AW849" s="135">
        <v>0.84500000000000097</v>
      </c>
      <c r="AX849" s="135">
        <f t="shared" si="98"/>
        <v>308.42500000000035</v>
      </c>
      <c r="AY849" s="90">
        <f t="shared" si="94"/>
        <v>-1.2324132046228333E-2</v>
      </c>
      <c r="AZ849" s="176">
        <f t="shared" si="95"/>
        <v>1.0901486372741518</v>
      </c>
    </row>
    <row r="850" spans="43:52" x14ac:dyDescent="0.35">
      <c r="AQ850" s="135">
        <v>0.84600000000000097</v>
      </c>
      <c r="AR850" s="135">
        <f t="shared" si="96"/>
        <v>308.79000000000036</v>
      </c>
      <c r="AS850" s="176">
        <f t="shared" si="92"/>
        <v>6.0776159169027295E-2</v>
      </c>
      <c r="AT850" s="135">
        <v>0.84600000000000097</v>
      </c>
      <c r="AU850" s="135">
        <f t="shared" si="97"/>
        <v>308.79000000000036</v>
      </c>
      <c r="AV850" s="176">
        <f t="shared" si="93"/>
        <v>1.041696610151353</v>
      </c>
      <c r="AW850" s="135">
        <v>0.84600000000000097</v>
      </c>
      <c r="AX850" s="135">
        <f t="shared" si="98"/>
        <v>308.79000000000036</v>
      </c>
      <c r="AY850" s="90">
        <f t="shared" si="94"/>
        <v>-1.1981656077365493E-2</v>
      </c>
      <c r="AZ850" s="176">
        <f t="shared" si="95"/>
        <v>1.0904911132430146</v>
      </c>
    </row>
    <row r="851" spans="43:52" x14ac:dyDescent="0.35">
      <c r="AQ851" s="135">
        <v>0.84700000000000097</v>
      </c>
      <c r="AR851" s="135">
        <f t="shared" si="96"/>
        <v>309.15500000000037</v>
      </c>
      <c r="AS851" s="176">
        <f t="shared" si="92"/>
        <v>6.0776159169027379E-2</v>
      </c>
      <c r="AT851" s="135">
        <v>0.84700000000000097</v>
      </c>
      <c r="AU851" s="135">
        <f t="shared" si="97"/>
        <v>309.15500000000037</v>
      </c>
      <c r="AV851" s="176">
        <f t="shared" si="93"/>
        <v>1.041696610151353</v>
      </c>
      <c r="AW851" s="135">
        <v>0.84700000000000097</v>
      </c>
      <c r="AX851" s="135">
        <f t="shared" si="98"/>
        <v>309.15500000000037</v>
      </c>
      <c r="AY851" s="90">
        <f t="shared" si="94"/>
        <v>-1.1639180108504095E-2</v>
      </c>
      <c r="AZ851" s="176">
        <f t="shared" si="95"/>
        <v>1.0908335892118763</v>
      </c>
    </row>
    <row r="852" spans="43:52" x14ac:dyDescent="0.35">
      <c r="AQ852" s="135">
        <v>0.84800000000000098</v>
      </c>
      <c r="AR852" s="135">
        <f t="shared" si="96"/>
        <v>309.52000000000038</v>
      </c>
      <c r="AS852" s="176">
        <f t="shared" si="92"/>
        <v>6.0776159169027462E-2</v>
      </c>
      <c r="AT852" s="135">
        <v>0.84800000000000098</v>
      </c>
      <c r="AU852" s="135">
        <f t="shared" si="97"/>
        <v>309.52000000000038</v>
      </c>
      <c r="AV852" s="176">
        <f t="shared" si="93"/>
        <v>1.041696610151353</v>
      </c>
      <c r="AW852" s="135">
        <v>0.84800000000000098</v>
      </c>
      <c r="AX852" s="135">
        <f t="shared" si="98"/>
        <v>309.52000000000038</v>
      </c>
      <c r="AY852" s="90">
        <f t="shared" si="94"/>
        <v>-1.1296704139643699E-2</v>
      </c>
      <c r="AZ852" s="176">
        <f t="shared" si="95"/>
        <v>1.0911760651807367</v>
      </c>
    </row>
    <row r="853" spans="43:52" x14ac:dyDescent="0.35">
      <c r="AQ853" s="135">
        <v>0.84900000000000098</v>
      </c>
      <c r="AR853" s="135">
        <f t="shared" si="96"/>
        <v>309.88500000000033</v>
      </c>
      <c r="AS853" s="176">
        <f t="shared" si="92"/>
        <v>6.0776159169027531E-2</v>
      </c>
      <c r="AT853" s="135">
        <v>0.84900000000000098</v>
      </c>
      <c r="AU853" s="135">
        <f t="shared" si="97"/>
        <v>309.88500000000033</v>
      </c>
      <c r="AV853" s="176">
        <f t="shared" si="93"/>
        <v>1.041696610151353</v>
      </c>
      <c r="AW853" s="135">
        <v>0.84900000000000098</v>
      </c>
      <c r="AX853" s="135">
        <f t="shared" si="98"/>
        <v>309.88500000000033</v>
      </c>
      <c r="AY853" s="90">
        <f t="shared" si="94"/>
        <v>-1.0954270793805126E-2</v>
      </c>
      <c r="AZ853" s="176">
        <f t="shared" si="95"/>
        <v>1.0915184985265753</v>
      </c>
    </row>
    <row r="854" spans="43:52" x14ac:dyDescent="0.35">
      <c r="AQ854" s="135">
        <v>0.85000000000000098</v>
      </c>
      <c r="AR854" s="135">
        <f t="shared" si="96"/>
        <v>310.25000000000034</v>
      </c>
      <c r="AS854" s="176">
        <f t="shared" si="92"/>
        <v>6.0776159169027608E-2</v>
      </c>
      <c r="AT854" s="135">
        <v>0.85000000000000098</v>
      </c>
      <c r="AU854" s="135">
        <f t="shared" si="97"/>
        <v>310.25000000000034</v>
      </c>
      <c r="AV854" s="176">
        <f t="shared" si="93"/>
        <v>1.041696610151353</v>
      </c>
      <c r="AW854" s="135">
        <v>0.85000000000000098</v>
      </c>
      <c r="AX854" s="135">
        <f t="shared" si="98"/>
        <v>310.25000000000034</v>
      </c>
      <c r="AY854" s="90">
        <f t="shared" si="94"/>
        <v>-1.0611794824947172E-2</v>
      </c>
      <c r="AZ854" s="176">
        <f t="shared" si="95"/>
        <v>1.0918609744954335</v>
      </c>
    </row>
    <row r="855" spans="43:52" x14ac:dyDescent="0.35">
      <c r="AQ855" s="135">
        <v>0.85100000000000098</v>
      </c>
      <c r="AR855" s="135">
        <f t="shared" si="96"/>
        <v>310.61500000000035</v>
      </c>
      <c r="AS855" s="176">
        <f t="shared" si="92"/>
        <v>6.0776159169027677E-2</v>
      </c>
      <c r="AT855" s="135">
        <v>0.85100000000000098</v>
      </c>
      <c r="AU855" s="135">
        <f t="shared" si="97"/>
        <v>310.61500000000035</v>
      </c>
      <c r="AV855" s="176">
        <f t="shared" si="93"/>
        <v>1.041696610151353</v>
      </c>
      <c r="AW855" s="135">
        <v>0.85100000000000098</v>
      </c>
      <c r="AX855" s="135">
        <f t="shared" si="98"/>
        <v>310.61500000000035</v>
      </c>
      <c r="AY855" s="90">
        <f t="shared" si="94"/>
        <v>-1.0269318856090665E-2</v>
      </c>
      <c r="AZ855" s="176">
        <f t="shared" si="95"/>
        <v>1.0922034504642899</v>
      </c>
    </row>
    <row r="856" spans="43:52" x14ac:dyDescent="0.35">
      <c r="AQ856" s="135">
        <v>0.85200000000000098</v>
      </c>
      <c r="AR856" s="135">
        <f t="shared" si="96"/>
        <v>310.98000000000036</v>
      </c>
      <c r="AS856" s="176">
        <f t="shared" si="92"/>
        <v>6.0776159169027739E-2</v>
      </c>
      <c r="AT856" s="135">
        <v>0.85200000000000098</v>
      </c>
      <c r="AU856" s="135">
        <f t="shared" si="97"/>
        <v>310.98000000000036</v>
      </c>
      <c r="AV856" s="176">
        <f t="shared" si="93"/>
        <v>1.041696610151353</v>
      </c>
      <c r="AW856" s="135">
        <v>0.85200000000000098</v>
      </c>
      <c r="AX856" s="135">
        <f t="shared" si="98"/>
        <v>310.98000000000036</v>
      </c>
      <c r="AY856" s="90">
        <f t="shared" si="94"/>
        <v>-9.9268428872353771E-3</v>
      </c>
      <c r="AZ856" s="176">
        <f t="shared" si="95"/>
        <v>1.0925459264331452</v>
      </c>
    </row>
    <row r="857" spans="43:52" x14ac:dyDescent="0.35">
      <c r="AQ857" s="135">
        <v>0.85300000000000098</v>
      </c>
      <c r="AR857" s="135">
        <f t="shared" si="96"/>
        <v>311.34500000000037</v>
      </c>
      <c r="AS857" s="176">
        <f t="shared" si="92"/>
        <v>6.0776159169027809E-2</v>
      </c>
      <c r="AT857" s="135">
        <v>0.85300000000000098</v>
      </c>
      <c r="AU857" s="135">
        <f t="shared" si="97"/>
        <v>311.34500000000037</v>
      </c>
      <c r="AV857" s="176">
        <f t="shared" si="93"/>
        <v>1.041696610151353</v>
      </c>
      <c r="AW857" s="135">
        <v>0.85300000000000098</v>
      </c>
      <c r="AX857" s="135">
        <f t="shared" si="98"/>
        <v>311.34500000000037</v>
      </c>
      <c r="AY857" s="90">
        <f t="shared" si="94"/>
        <v>-9.5843669183810886E-3</v>
      </c>
      <c r="AZ857" s="176">
        <f t="shared" si="95"/>
        <v>1.0928884024019998</v>
      </c>
    </row>
    <row r="858" spans="43:52" x14ac:dyDescent="0.35">
      <c r="AQ858" s="135">
        <v>0.85400000000000098</v>
      </c>
      <c r="AR858" s="135">
        <f t="shared" si="96"/>
        <v>311.71000000000038</v>
      </c>
      <c r="AS858" s="176">
        <f t="shared" si="92"/>
        <v>6.0776159169027871E-2</v>
      </c>
      <c r="AT858" s="135">
        <v>0.85400000000000098</v>
      </c>
      <c r="AU858" s="135">
        <f t="shared" si="97"/>
        <v>311.71000000000038</v>
      </c>
      <c r="AV858" s="176">
        <f t="shared" si="93"/>
        <v>1.041696610151353</v>
      </c>
      <c r="AW858" s="135">
        <v>0.85400000000000098</v>
      </c>
      <c r="AX858" s="135">
        <f t="shared" si="98"/>
        <v>311.71000000000038</v>
      </c>
      <c r="AY858" s="90">
        <f t="shared" si="94"/>
        <v>-9.2418909495282468E-3</v>
      </c>
      <c r="AZ858" s="176">
        <f t="shared" si="95"/>
        <v>1.0932308783708526</v>
      </c>
    </row>
    <row r="859" spans="43:52" x14ac:dyDescent="0.35">
      <c r="AQ859" s="135">
        <v>0.85500000000000098</v>
      </c>
      <c r="AR859" s="135">
        <f t="shared" si="96"/>
        <v>312.07500000000039</v>
      </c>
      <c r="AS859" s="176">
        <f t="shared" si="92"/>
        <v>6.0776159169027934E-2</v>
      </c>
      <c r="AT859" s="135">
        <v>0.85500000000000098</v>
      </c>
      <c r="AU859" s="135">
        <f t="shared" si="97"/>
        <v>312.07500000000039</v>
      </c>
      <c r="AV859" s="176">
        <f t="shared" si="93"/>
        <v>1.041696610151353</v>
      </c>
      <c r="AW859" s="135">
        <v>0.85500000000000098</v>
      </c>
      <c r="AX859" s="135">
        <f t="shared" si="98"/>
        <v>312.07500000000039</v>
      </c>
      <c r="AY859" s="90">
        <f t="shared" si="94"/>
        <v>-8.8994149806764043E-3</v>
      </c>
      <c r="AZ859" s="176">
        <f t="shared" si="95"/>
        <v>1.0935733543397044</v>
      </c>
    </row>
    <row r="860" spans="43:52" x14ac:dyDescent="0.35">
      <c r="AQ860" s="135">
        <v>0.85600000000000098</v>
      </c>
      <c r="AR860" s="135">
        <f t="shared" si="96"/>
        <v>312.44000000000034</v>
      </c>
      <c r="AS860" s="176">
        <f t="shared" si="92"/>
        <v>6.0776159169027982E-2</v>
      </c>
      <c r="AT860" s="135">
        <v>0.85600000000000098</v>
      </c>
      <c r="AU860" s="135">
        <f t="shared" si="97"/>
        <v>312.44000000000034</v>
      </c>
      <c r="AV860" s="176">
        <f t="shared" si="93"/>
        <v>1.041696610151353</v>
      </c>
      <c r="AW860" s="135">
        <v>0.85600000000000098</v>
      </c>
      <c r="AX860" s="135">
        <f t="shared" si="98"/>
        <v>312.44000000000034</v>
      </c>
      <c r="AY860" s="90">
        <f t="shared" si="94"/>
        <v>-8.556939011826005E-3</v>
      </c>
      <c r="AZ860" s="176">
        <f t="shared" si="95"/>
        <v>1.0939158303085548</v>
      </c>
    </row>
    <row r="861" spans="43:52" x14ac:dyDescent="0.35">
      <c r="AQ861" s="135">
        <v>0.85700000000000098</v>
      </c>
      <c r="AR861" s="135">
        <f t="shared" si="96"/>
        <v>312.80500000000035</v>
      </c>
      <c r="AS861" s="176">
        <f t="shared" si="92"/>
        <v>6.0776159169028045E-2</v>
      </c>
      <c r="AT861" s="135">
        <v>0.85700000000000098</v>
      </c>
      <c r="AU861" s="135">
        <f t="shared" si="97"/>
        <v>312.80500000000035</v>
      </c>
      <c r="AV861" s="176">
        <f t="shared" si="93"/>
        <v>1.041696610151353</v>
      </c>
      <c r="AW861" s="135">
        <v>0.85700000000000098</v>
      </c>
      <c r="AX861" s="135">
        <f t="shared" si="98"/>
        <v>312.80500000000035</v>
      </c>
      <c r="AY861" s="90">
        <f t="shared" si="94"/>
        <v>-8.2145056659969854E-3</v>
      </c>
      <c r="AZ861" s="176">
        <f t="shared" si="95"/>
        <v>1.0942582636543841</v>
      </c>
    </row>
    <row r="862" spans="43:52" x14ac:dyDescent="0.35">
      <c r="AQ862" s="135">
        <v>0.85800000000000098</v>
      </c>
      <c r="AR862" s="135">
        <f t="shared" si="96"/>
        <v>313.17000000000036</v>
      </c>
      <c r="AS862" s="176">
        <f t="shared" si="92"/>
        <v>6.07761591690281E-2</v>
      </c>
      <c r="AT862" s="135">
        <v>0.85800000000000098</v>
      </c>
      <c r="AU862" s="135">
        <f t="shared" si="97"/>
        <v>313.17000000000036</v>
      </c>
      <c r="AV862" s="176">
        <f t="shared" si="93"/>
        <v>1.041696610151353</v>
      </c>
      <c r="AW862" s="135">
        <v>0.85800000000000098</v>
      </c>
      <c r="AX862" s="135">
        <f t="shared" si="98"/>
        <v>313.17000000000036</v>
      </c>
      <c r="AY862" s="90">
        <f t="shared" si="94"/>
        <v>-7.8720296971490304E-3</v>
      </c>
      <c r="AZ862" s="176">
        <f t="shared" si="95"/>
        <v>1.094600739623232</v>
      </c>
    </row>
    <row r="863" spans="43:52" x14ac:dyDescent="0.35">
      <c r="AQ863" s="135">
        <v>0.85900000000000098</v>
      </c>
      <c r="AR863" s="135">
        <f t="shared" si="96"/>
        <v>313.53500000000037</v>
      </c>
      <c r="AS863" s="176">
        <f t="shared" si="92"/>
        <v>6.0776159169028156E-2</v>
      </c>
      <c r="AT863" s="135">
        <v>0.85900000000000098</v>
      </c>
      <c r="AU863" s="135">
        <f t="shared" si="97"/>
        <v>313.53500000000037</v>
      </c>
      <c r="AV863" s="176">
        <f t="shared" si="93"/>
        <v>1.041696610151353</v>
      </c>
      <c r="AW863" s="135">
        <v>0.85900000000000098</v>
      </c>
      <c r="AX863" s="135">
        <f t="shared" si="98"/>
        <v>313.53500000000037</v>
      </c>
      <c r="AY863" s="90">
        <f t="shared" si="94"/>
        <v>-7.5295537283020762E-3</v>
      </c>
      <c r="AZ863" s="176">
        <f t="shared" si="95"/>
        <v>1.0949432155920791</v>
      </c>
    </row>
    <row r="864" spans="43:52" x14ac:dyDescent="0.35">
      <c r="AQ864" s="135">
        <v>0.86000000000000099</v>
      </c>
      <c r="AR864" s="135">
        <f t="shared" si="96"/>
        <v>313.90000000000038</v>
      </c>
      <c r="AS864" s="176">
        <f t="shared" si="92"/>
        <v>6.0776159169028204E-2</v>
      </c>
      <c r="AT864" s="135">
        <v>0.86000000000000099</v>
      </c>
      <c r="AU864" s="135">
        <f t="shared" si="97"/>
        <v>313.90000000000038</v>
      </c>
      <c r="AV864" s="176">
        <f t="shared" si="93"/>
        <v>1.041696610151353</v>
      </c>
      <c r="AW864" s="135">
        <v>0.86000000000000099</v>
      </c>
      <c r="AX864" s="135">
        <f t="shared" si="98"/>
        <v>313.90000000000038</v>
      </c>
      <c r="AY864" s="90">
        <f t="shared" si="94"/>
        <v>-7.1870777594565645E-3</v>
      </c>
      <c r="AZ864" s="176">
        <f t="shared" si="95"/>
        <v>1.0952856915609246</v>
      </c>
    </row>
    <row r="865" spans="43:52" x14ac:dyDescent="0.35">
      <c r="AQ865" s="135">
        <v>0.86100000000000099</v>
      </c>
      <c r="AR865" s="135">
        <f t="shared" si="96"/>
        <v>314.26500000000038</v>
      </c>
      <c r="AS865" s="176">
        <f t="shared" si="92"/>
        <v>6.0776159169028246E-2</v>
      </c>
      <c r="AT865" s="135">
        <v>0.86100000000000099</v>
      </c>
      <c r="AU865" s="135">
        <f t="shared" si="97"/>
        <v>314.26500000000038</v>
      </c>
      <c r="AV865" s="176">
        <f t="shared" si="93"/>
        <v>1.041696610151353</v>
      </c>
      <c r="AW865" s="135">
        <v>0.86100000000000099</v>
      </c>
      <c r="AX865" s="135">
        <f t="shared" si="98"/>
        <v>314.26500000000038</v>
      </c>
      <c r="AY865" s="90">
        <f t="shared" si="94"/>
        <v>-6.8446017906120538E-3</v>
      </c>
      <c r="AZ865" s="176">
        <f t="shared" si="95"/>
        <v>1.0956281675297692</v>
      </c>
    </row>
    <row r="866" spans="43:52" x14ac:dyDescent="0.35">
      <c r="AQ866" s="135">
        <v>0.86200000000000099</v>
      </c>
      <c r="AR866" s="135">
        <f t="shared" si="96"/>
        <v>314.63000000000034</v>
      </c>
      <c r="AS866" s="176">
        <f t="shared" si="92"/>
        <v>6.0776159169028295E-2</v>
      </c>
      <c r="AT866" s="135">
        <v>0.86200000000000099</v>
      </c>
      <c r="AU866" s="135">
        <f t="shared" si="97"/>
        <v>314.63000000000034</v>
      </c>
      <c r="AV866" s="176">
        <f t="shared" si="93"/>
        <v>1.041696610151353</v>
      </c>
      <c r="AW866" s="135">
        <v>0.86200000000000099</v>
      </c>
      <c r="AX866" s="135">
        <f t="shared" si="98"/>
        <v>314.63000000000034</v>
      </c>
      <c r="AY866" s="90">
        <f t="shared" si="94"/>
        <v>-6.5021258217687651E-3</v>
      </c>
      <c r="AZ866" s="176">
        <f t="shared" si="95"/>
        <v>1.0959706434986125</v>
      </c>
    </row>
    <row r="867" spans="43:52" x14ac:dyDescent="0.35">
      <c r="AQ867" s="135">
        <v>0.86300000000000099</v>
      </c>
      <c r="AR867" s="135">
        <f t="shared" si="96"/>
        <v>314.99500000000035</v>
      </c>
      <c r="AS867" s="176">
        <f t="shared" si="92"/>
        <v>6.0776159169028343E-2</v>
      </c>
      <c r="AT867" s="135">
        <v>0.86300000000000099</v>
      </c>
      <c r="AU867" s="135">
        <f t="shared" si="97"/>
        <v>314.99500000000035</v>
      </c>
      <c r="AV867" s="176">
        <f t="shared" si="93"/>
        <v>1.041696610151353</v>
      </c>
      <c r="AW867" s="135">
        <v>0.86300000000000099</v>
      </c>
      <c r="AX867" s="135">
        <f t="shared" si="98"/>
        <v>314.99500000000035</v>
      </c>
      <c r="AY867" s="90">
        <f t="shared" si="94"/>
        <v>-6.1596498529269197E-3</v>
      </c>
      <c r="AZ867" s="176">
        <f t="shared" si="95"/>
        <v>1.0963131194674545</v>
      </c>
    </row>
    <row r="868" spans="43:52" x14ac:dyDescent="0.35">
      <c r="AQ868" s="135">
        <v>0.86400000000000099</v>
      </c>
      <c r="AR868" s="135">
        <f t="shared" si="96"/>
        <v>315.36000000000035</v>
      </c>
      <c r="AS868" s="176">
        <f t="shared" si="92"/>
        <v>6.0776159169028385E-2</v>
      </c>
      <c r="AT868" s="135">
        <v>0.86400000000000099</v>
      </c>
      <c r="AU868" s="135">
        <f t="shared" si="97"/>
        <v>315.36000000000035</v>
      </c>
      <c r="AV868" s="176">
        <f t="shared" si="93"/>
        <v>1.041696610151353</v>
      </c>
      <c r="AW868" s="135">
        <v>0.86400000000000099</v>
      </c>
      <c r="AX868" s="135">
        <f t="shared" si="98"/>
        <v>315.36000000000035</v>
      </c>
      <c r="AY868" s="90">
        <f t="shared" si="94"/>
        <v>-5.817216507106455E-3</v>
      </c>
      <c r="AZ868" s="176">
        <f t="shared" si="95"/>
        <v>1.0966555528132749</v>
      </c>
    </row>
    <row r="869" spans="43:52" x14ac:dyDescent="0.35">
      <c r="AQ869" s="135">
        <v>0.86500000000000099</v>
      </c>
      <c r="AR869" s="135">
        <f t="shared" si="96"/>
        <v>315.72500000000036</v>
      </c>
      <c r="AS869" s="176">
        <f t="shared" si="92"/>
        <v>6.0776159169028426E-2</v>
      </c>
      <c r="AT869" s="135">
        <v>0.86500000000000099</v>
      </c>
      <c r="AU869" s="135">
        <f t="shared" si="97"/>
        <v>315.72500000000036</v>
      </c>
      <c r="AV869" s="176">
        <f t="shared" si="93"/>
        <v>1.041696610151353</v>
      </c>
      <c r="AW869" s="135">
        <v>0.86500000000000099</v>
      </c>
      <c r="AX869" s="135">
        <f t="shared" si="98"/>
        <v>315.72500000000036</v>
      </c>
      <c r="AY869" s="90">
        <f t="shared" si="94"/>
        <v>-5.4747405382670538E-3</v>
      </c>
      <c r="AZ869" s="176">
        <f t="shared" si="95"/>
        <v>1.0969980287821142</v>
      </c>
    </row>
    <row r="870" spans="43:52" x14ac:dyDescent="0.35">
      <c r="AQ870" s="135">
        <v>0.86600000000000099</v>
      </c>
      <c r="AR870" s="135">
        <f t="shared" si="96"/>
        <v>316.09000000000037</v>
      </c>
      <c r="AS870" s="176">
        <f t="shared" si="92"/>
        <v>6.0776159169028461E-2</v>
      </c>
      <c r="AT870" s="135">
        <v>0.86600000000000099</v>
      </c>
      <c r="AU870" s="135">
        <f t="shared" si="97"/>
        <v>316.09000000000037</v>
      </c>
      <c r="AV870" s="176">
        <f t="shared" si="93"/>
        <v>1.041696610151353</v>
      </c>
      <c r="AW870" s="135">
        <v>0.86600000000000099</v>
      </c>
      <c r="AX870" s="135">
        <f t="shared" si="98"/>
        <v>316.09000000000037</v>
      </c>
      <c r="AY870" s="90">
        <f t="shared" si="94"/>
        <v>-5.1322645694286536E-3</v>
      </c>
      <c r="AZ870" s="176">
        <f t="shared" si="95"/>
        <v>1.0973405047509528</v>
      </c>
    </row>
    <row r="871" spans="43:52" x14ac:dyDescent="0.35">
      <c r="AQ871" s="135">
        <v>0.86700000000000099</v>
      </c>
      <c r="AR871" s="135">
        <f t="shared" si="96"/>
        <v>316.45500000000038</v>
      </c>
      <c r="AS871" s="176">
        <f t="shared" si="92"/>
        <v>6.0776159169028503E-2</v>
      </c>
      <c r="AT871" s="135">
        <v>0.86700000000000099</v>
      </c>
      <c r="AU871" s="135">
        <f t="shared" si="97"/>
        <v>316.45500000000038</v>
      </c>
      <c r="AV871" s="176">
        <f t="shared" si="93"/>
        <v>1.041696610151353</v>
      </c>
      <c r="AW871" s="135">
        <v>0.86700000000000099</v>
      </c>
      <c r="AX871" s="135">
        <f t="shared" si="98"/>
        <v>316.45500000000038</v>
      </c>
      <c r="AY871" s="90">
        <f t="shared" si="94"/>
        <v>-4.7897886005916959E-3</v>
      </c>
      <c r="AZ871" s="176">
        <f t="shared" si="95"/>
        <v>1.0976829807197899</v>
      </c>
    </row>
    <row r="872" spans="43:52" x14ac:dyDescent="0.35">
      <c r="AQ872" s="135">
        <v>0.86800000000000099</v>
      </c>
      <c r="AR872" s="135">
        <f t="shared" si="96"/>
        <v>316.82000000000033</v>
      </c>
      <c r="AS872" s="176">
        <f t="shared" si="92"/>
        <v>6.0776159169028544E-2</v>
      </c>
      <c r="AT872" s="135">
        <v>0.86800000000000099</v>
      </c>
      <c r="AU872" s="135">
        <f t="shared" si="97"/>
        <v>316.82000000000033</v>
      </c>
      <c r="AV872" s="176">
        <f t="shared" si="93"/>
        <v>1.041696610151353</v>
      </c>
      <c r="AW872" s="135">
        <v>0.86800000000000099</v>
      </c>
      <c r="AX872" s="135">
        <f t="shared" si="98"/>
        <v>316.82000000000033</v>
      </c>
      <c r="AY872" s="90">
        <f t="shared" si="94"/>
        <v>-4.447312631755739E-3</v>
      </c>
      <c r="AZ872" s="176">
        <f t="shared" si="95"/>
        <v>1.0980254566886258</v>
      </c>
    </row>
    <row r="873" spans="43:52" x14ac:dyDescent="0.35">
      <c r="AQ873" s="135">
        <v>0.86900000000000099</v>
      </c>
      <c r="AR873" s="135">
        <f t="shared" si="96"/>
        <v>317.18500000000034</v>
      </c>
      <c r="AS873" s="176">
        <f t="shared" si="92"/>
        <v>6.0776159169028579E-2</v>
      </c>
      <c r="AT873" s="135">
        <v>0.86900000000000099</v>
      </c>
      <c r="AU873" s="135">
        <f t="shared" si="97"/>
        <v>317.18500000000034</v>
      </c>
      <c r="AV873" s="176">
        <f t="shared" si="93"/>
        <v>1.041696610151353</v>
      </c>
      <c r="AW873" s="135">
        <v>0.86900000000000099</v>
      </c>
      <c r="AX873" s="135">
        <f t="shared" si="98"/>
        <v>317.18500000000034</v>
      </c>
      <c r="AY873" s="90">
        <f t="shared" si="94"/>
        <v>-4.1048366629210034E-3</v>
      </c>
      <c r="AZ873" s="176">
        <f t="shared" si="95"/>
        <v>1.0983679326574605</v>
      </c>
    </row>
    <row r="874" spans="43:52" x14ac:dyDescent="0.35">
      <c r="AQ874" s="135">
        <v>0.87000000000000099</v>
      </c>
      <c r="AR874" s="135">
        <f t="shared" si="96"/>
        <v>317.55000000000035</v>
      </c>
      <c r="AS874" s="176">
        <f t="shared" si="92"/>
        <v>6.0776159169028614E-2</v>
      </c>
      <c r="AT874" s="135">
        <v>0.87000000000000099</v>
      </c>
      <c r="AU874" s="135">
        <f t="shared" si="97"/>
        <v>317.55000000000035</v>
      </c>
      <c r="AV874" s="176">
        <f t="shared" si="93"/>
        <v>1.041696610151353</v>
      </c>
      <c r="AW874" s="135">
        <v>0.87000000000000099</v>
      </c>
      <c r="AX874" s="135">
        <f t="shared" si="98"/>
        <v>317.55000000000035</v>
      </c>
      <c r="AY874" s="90">
        <f t="shared" si="94"/>
        <v>-3.7623606940877128E-3</v>
      </c>
      <c r="AZ874" s="176">
        <f t="shared" si="95"/>
        <v>1.0987104086262938</v>
      </c>
    </row>
    <row r="875" spans="43:52" x14ac:dyDescent="0.35">
      <c r="AQ875" s="135">
        <v>0.871000000000001</v>
      </c>
      <c r="AR875" s="135">
        <f t="shared" si="96"/>
        <v>317.91500000000036</v>
      </c>
      <c r="AS875" s="176">
        <f t="shared" si="92"/>
        <v>6.0776159169028648E-2</v>
      </c>
      <c r="AT875" s="135">
        <v>0.871000000000001</v>
      </c>
      <c r="AU875" s="135">
        <f t="shared" si="97"/>
        <v>317.91500000000036</v>
      </c>
      <c r="AV875" s="176">
        <f t="shared" si="93"/>
        <v>1.041696610151353</v>
      </c>
      <c r="AW875" s="135">
        <v>0.871000000000001</v>
      </c>
      <c r="AX875" s="135">
        <f t="shared" si="98"/>
        <v>317.91500000000036</v>
      </c>
      <c r="AY875" s="90">
        <f t="shared" si="94"/>
        <v>-3.4198847252556439E-3</v>
      </c>
      <c r="AZ875" s="176">
        <f t="shared" si="95"/>
        <v>1.099052884595126</v>
      </c>
    </row>
    <row r="876" spans="43:52" x14ac:dyDescent="0.35">
      <c r="AQ876" s="135">
        <v>0.872000000000001</v>
      </c>
      <c r="AR876" s="135">
        <f t="shared" si="96"/>
        <v>318.28000000000037</v>
      </c>
      <c r="AS876" s="176">
        <f t="shared" si="92"/>
        <v>6.0776159169028683E-2</v>
      </c>
      <c r="AT876" s="135">
        <v>0.872000000000001</v>
      </c>
      <c r="AU876" s="135">
        <f t="shared" si="97"/>
        <v>318.28000000000037</v>
      </c>
      <c r="AV876" s="176">
        <f t="shared" si="93"/>
        <v>1.041696610151353</v>
      </c>
      <c r="AW876" s="135">
        <v>0.872000000000001</v>
      </c>
      <c r="AX876" s="135">
        <f t="shared" si="98"/>
        <v>318.28000000000037</v>
      </c>
      <c r="AY876" s="90">
        <f t="shared" si="94"/>
        <v>-3.0774513794449552E-3</v>
      </c>
      <c r="AZ876" s="176">
        <f t="shared" si="95"/>
        <v>1.0993953179409368</v>
      </c>
    </row>
    <row r="877" spans="43:52" x14ac:dyDescent="0.35">
      <c r="AQ877" s="135">
        <v>0.873000000000001</v>
      </c>
      <c r="AR877" s="135">
        <f t="shared" si="96"/>
        <v>318.64500000000038</v>
      </c>
      <c r="AS877" s="176">
        <f t="shared" si="92"/>
        <v>6.0776159169028711E-2</v>
      </c>
      <c r="AT877" s="135">
        <v>0.873000000000001</v>
      </c>
      <c r="AU877" s="135">
        <f t="shared" si="97"/>
        <v>318.64500000000038</v>
      </c>
      <c r="AV877" s="176">
        <f t="shared" si="93"/>
        <v>1.041696610151353</v>
      </c>
      <c r="AW877" s="135">
        <v>0.873000000000001</v>
      </c>
      <c r="AX877" s="135">
        <f t="shared" si="98"/>
        <v>318.64500000000038</v>
      </c>
      <c r="AY877" s="90">
        <f t="shared" si="94"/>
        <v>-2.7349754106151081E-3</v>
      </c>
      <c r="AZ877" s="176">
        <f t="shared" si="95"/>
        <v>1.0997377939097666</v>
      </c>
    </row>
    <row r="878" spans="43:52" x14ac:dyDescent="0.35">
      <c r="AQ878" s="135">
        <v>0.874000000000001</v>
      </c>
      <c r="AR878" s="135">
        <f t="shared" si="96"/>
        <v>319.01000000000039</v>
      </c>
      <c r="AS878" s="176">
        <f t="shared" si="92"/>
        <v>6.0776159169028739E-2</v>
      </c>
      <c r="AT878" s="135">
        <v>0.874000000000001</v>
      </c>
      <c r="AU878" s="135">
        <f t="shared" si="97"/>
        <v>319.01000000000039</v>
      </c>
      <c r="AV878" s="176">
        <f t="shared" si="93"/>
        <v>1.041696610151353</v>
      </c>
      <c r="AW878" s="135">
        <v>0.874000000000001</v>
      </c>
      <c r="AX878" s="135">
        <f t="shared" si="98"/>
        <v>319.01000000000039</v>
      </c>
      <c r="AY878" s="90">
        <f t="shared" si="94"/>
        <v>-2.392499441786483E-3</v>
      </c>
      <c r="AZ878" s="176">
        <f t="shared" si="95"/>
        <v>1.1000802698785952</v>
      </c>
    </row>
    <row r="879" spans="43:52" x14ac:dyDescent="0.35">
      <c r="AQ879" s="135">
        <v>0.875000000000001</v>
      </c>
      <c r="AR879" s="135">
        <f t="shared" si="96"/>
        <v>319.37500000000034</v>
      </c>
      <c r="AS879" s="176">
        <f t="shared" si="92"/>
        <v>6.0776159169028766E-2</v>
      </c>
      <c r="AT879" s="135">
        <v>0.875000000000001</v>
      </c>
      <c r="AU879" s="135">
        <f t="shared" si="97"/>
        <v>319.37500000000034</v>
      </c>
      <c r="AV879" s="176">
        <f t="shared" si="93"/>
        <v>1.041696610151353</v>
      </c>
      <c r="AW879" s="135">
        <v>0.875000000000001</v>
      </c>
      <c r="AX879" s="135">
        <f t="shared" si="98"/>
        <v>319.37500000000034</v>
      </c>
      <c r="AY879" s="90">
        <f t="shared" si="94"/>
        <v>-2.0500234729593021E-3</v>
      </c>
      <c r="AZ879" s="176">
        <f t="shared" si="95"/>
        <v>1.1004227458474225</v>
      </c>
    </row>
    <row r="880" spans="43:52" x14ac:dyDescent="0.35">
      <c r="AQ880" s="135">
        <v>0.876000000000001</v>
      </c>
      <c r="AR880" s="135">
        <f t="shared" si="96"/>
        <v>319.74000000000035</v>
      </c>
      <c r="AS880" s="176">
        <f t="shared" si="92"/>
        <v>6.0776159169028801E-2</v>
      </c>
      <c r="AT880" s="135">
        <v>0.876000000000001</v>
      </c>
      <c r="AU880" s="135">
        <f t="shared" si="97"/>
        <v>319.74000000000035</v>
      </c>
      <c r="AV880" s="176">
        <f t="shared" si="93"/>
        <v>1.041696610151353</v>
      </c>
      <c r="AW880" s="135">
        <v>0.876000000000001</v>
      </c>
      <c r="AX880" s="135">
        <f t="shared" si="98"/>
        <v>319.74000000000035</v>
      </c>
      <c r="AY880" s="90">
        <f t="shared" si="94"/>
        <v>-1.7075475041331211E-3</v>
      </c>
      <c r="AZ880" s="176">
        <f t="shared" si="95"/>
        <v>1.1007652218162487</v>
      </c>
    </row>
    <row r="881" spans="43:52" x14ac:dyDescent="0.35">
      <c r="AQ881" s="135">
        <v>0.877000000000001</v>
      </c>
      <c r="AR881" s="135">
        <f t="shared" si="96"/>
        <v>320.10500000000036</v>
      </c>
      <c r="AS881" s="176">
        <f t="shared" si="92"/>
        <v>6.0776159169028829E-2</v>
      </c>
      <c r="AT881" s="135">
        <v>0.877000000000001</v>
      </c>
      <c r="AU881" s="135">
        <f t="shared" si="97"/>
        <v>320.10500000000036</v>
      </c>
      <c r="AV881" s="176">
        <f t="shared" si="93"/>
        <v>1.041696610151353</v>
      </c>
      <c r="AW881" s="135">
        <v>0.877000000000001</v>
      </c>
      <c r="AX881" s="135">
        <f t="shared" si="98"/>
        <v>320.10500000000036</v>
      </c>
      <c r="AY881" s="90">
        <f t="shared" si="94"/>
        <v>-1.3650715353081622E-3</v>
      </c>
      <c r="AZ881" s="176">
        <f t="shared" si="95"/>
        <v>1.1011076977850736</v>
      </c>
    </row>
    <row r="882" spans="43:52" x14ac:dyDescent="0.35">
      <c r="AQ882" s="135">
        <v>0.878000000000001</v>
      </c>
      <c r="AR882" s="135">
        <f t="shared" si="96"/>
        <v>320.47000000000037</v>
      </c>
      <c r="AS882" s="176">
        <f t="shared" si="92"/>
        <v>6.077615916902885E-2</v>
      </c>
      <c r="AT882" s="135">
        <v>0.878000000000001</v>
      </c>
      <c r="AU882" s="135">
        <f t="shared" si="97"/>
        <v>320.47000000000037</v>
      </c>
      <c r="AV882" s="176">
        <f t="shared" si="93"/>
        <v>1.041696610151353</v>
      </c>
      <c r="AW882" s="135">
        <v>0.878000000000001</v>
      </c>
      <c r="AX882" s="135">
        <f t="shared" si="98"/>
        <v>320.47000000000037</v>
      </c>
      <c r="AY882" s="90">
        <f t="shared" si="94"/>
        <v>-1.0225955664846474E-3</v>
      </c>
      <c r="AZ882" s="176">
        <f t="shared" si="95"/>
        <v>1.1014501737538971</v>
      </c>
    </row>
    <row r="883" spans="43:52" x14ac:dyDescent="0.35">
      <c r="AQ883" s="135">
        <v>0.879000000000001</v>
      </c>
      <c r="AR883" s="135">
        <f t="shared" si="96"/>
        <v>320.83500000000038</v>
      </c>
      <c r="AS883" s="176">
        <f t="shared" si="92"/>
        <v>6.0776159169028877E-2</v>
      </c>
      <c r="AT883" s="135">
        <v>0.879000000000001</v>
      </c>
      <c r="AU883" s="135">
        <f t="shared" si="97"/>
        <v>320.83500000000038</v>
      </c>
      <c r="AV883" s="176">
        <f t="shared" si="93"/>
        <v>1.041696610151353</v>
      </c>
      <c r="AW883" s="135">
        <v>0.879000000000001</v>
      </c>
      <c r="AX883" s="135">
        <f t="shared" si="98"/>
        <v>320.83500000000038</v>
      </c>
      <c r="AY883" s="90">
        <f t="shared" si="94"/>
        <v>-6.8011959766213254E-4</v>
      </c>
      <c r="AZ883" s="176">
        <f t="shared" si="95"/>
        <v>1.1017926497227195</v>
      </c>
    </row>
    <row r="884" spans="43:52" x14ac:dyDescent="0.35">
      <c r="AQ884" s="135">
        <v>0.880000000000001</v>
      </c>
      <c r="AR884" s="135">
        <f t="shared" si="96"/>
        <v>321.20000000000039</v>
      </c>
      <c r="AS884" s="176">
        <f t="shared" si="92"/>
        <v>6.0776159169028905E-2</v>
      </c>
      <c r="AT884" s="135">
        <v>0.880000000000001</v>
      </c>
      <c r="AU884" s="135">
        <f t="shared" si="97"/>
        <v>321.20000000000039</v>
      </c>
      <c r="AV884" s="176">
        <f t="shared" si="93"/>
        <v>1.041696610151353</v>
      </c>
      <c r="AW884" s="135">
        <v>0.880000000000001</v>
      </c>
      <c r="AX884" s="135">
        <f t="shared" si="98"/>
        <v>321.20000000000039</v>
      </c>
      <c r="AY884" s="90">
        <f t="shared" si="94"/>
        <v>-3.3768625186144117E-4</v>
      </c>
      <c r="AZ884" s="176">
        <f t="shared" si="95"/>
        <v>1.1021350830685206</v>
      </c>
    </row>
    <row r="885" spans="43:52" x14ac:dyDescent="0.35">
      <c r="AQ885" s="135">
        <v>0.881000000000001</v>
      </c>
      <c r="AR885" s="135">
        <f t="shared" si="96"/>
        <v>321.56500000000034</v>
      </c>
      <c r="AS885" s="176">
        <f t="shared" si="92"/>
        <v>6.0776159169028926E-2</v>
      </c>
      <c r="AT885" s="135">
        <v>0.881000000000001</v>
      </c>
      <c r="AU885" s="135">
        <f t="shared" si="97"/>
        <v>321.56500000000034</v>
      </c>
      <c r="AV885" s="176">
        <f t="shared" si="93"/>
        <v>1.041696610151353</v>
      </c>
      <c r="AW885" s="135">
        <v>0.881000000000001</v>
      </c>
      <c r="AX885" s="135">
        <f t="shared" si="98"/>
        <v>321.56500000000034</v>
      </c>
      <c r="AY885" s="90">
        <f t="shared" si="94"/>
        <v>4.7897169586297131E-6</v>
      </c>
      <c r="AZ885" s="176">
        <f t="shared" si="95"/>
        <v>1.1024775590373406</v>
      </c>
    </row>
    <row r="886" spans="43:52" x14ac:dyDescent="0.35">
      <c r="AQ886" s="135">
        <v>0.88200000000000101</v>
      </c>
      <c r="AR886" s="135">
        <f t="shared" si="96"/>
        <v>321.93000000000035</v>
      </c>
      <c r="AS886" s="176">
        <f t="shared" si="92"/>
        <v>6.0776159169028947E-2</v>
      </c>
      <c r="AT886" s="135">
        <v>0.88200000000000101</v>
      </c>
      <c r="AU886" s="135">
        <f t="shared" si="97"/>
        <v>321.93000000000035</v>
      </c>
      <c r="AV886" s="176">
        <f t="shared" si="93"/>
        <v>1.041696610151353</v>
      </c>
      <c r="AW886" s="135">
        <v>0.88200000000000101</v>
      </c>
      <c r="AX886" s="135">
        <f t="shared" si="98"/>
        <v>321.93000000000035</v>
      </c>
      <c r="AY886" s="90">
        <f t="shared" si="94"/>
        <v>3.4726568577747862E-4</v>
      </c>
      <c r="AZ886" s="176">
        <f t="shared" si="95"/>
        <v>1.1028200350061594</v>
      </c>
    </row>
    <row r="887" spans="43:52" x14ac:dyDescent="0.35">
      <c r="AQ887" s="135">
        <v>0.88300000000000101</v>
      </c>
      <c r="AR887" s="135">
        <f t="shared" si="96"/>
        <v>322.29500000000036</v>
      </c>
      <c r="AS887" s="176">
        <f t="shared" si="92"/>
        <v>6.0776159169028968E-2</v>
      </c>
      <c r="AT887" s="135">
        <v>0.88300000000000101</v>
      </c>
      <c r="AU887" s="135">
        <f t="shared" si="97"/>
        <v>322.29500000000036</v>
      </c>
      <c r="AV887" s="176">
        <f t="shared" si="93"/>
        <v>1.041696610151353</v>
      </c>
      <c r="AW887" s="135">
        <v>0.88300000000000101</v>
      </c>
      <c r="AX887" s="135">
        <f t="shared" si="98"/>
        <v>322.29500000000036</v>
      </c>
      <c r="AY887" s="90">
        <f t="shared" si="94"/>
        <v>6.8974165459488341E-4</v>
      </c>
      <c r="AZ887" s="176">
        <f t="shared" si="95"/>
        <v>1.1031625109749768</v>
      </c>
    </row>
    <row r="888" spans="43:52" x14ac:dyDescent="0.35">
      <c r="AQ888" s="135">
        <v>0.88400000000000101</v>
      </c>
      <c r="AR888" s="135">
        <f t="shared" si="96"/>
        <v>322.66000000000037</v>
      </c>
      <c r="AS888" s="176">
        <f t="shared" si="92"/>
        <v>6.0776159169028988E-2</v>
      </c>
      <c r="AT888" s="135">
        <v>0.88400000000000101</v>
      </c>
      <c r="AU888" s="135">
        <f t="shared" si="97"/>
        <v>322.66000000000037</v>
      </c>
      <c r="AV888" s="176">
        <f t="shared" si="93"/>
        <v>1.041696610151353</v>
      </c>
      <c r="AW888" s="135">
        <v>0.88400000000000101</v>
      </c>
      <c r="AX888" s="135">
        <f t="shared" si="98"/>
        <v>322.66000000000037</v>
      </c>
      <c r="AY888" s="90">
        <f t="shared" si="94"/>
        <v>1.0322176234112883E-3</v>
      </c>
      <c r="AZ888" s="176">
        <f t="shared" si="95"/>
        <v>1.1035049869437932</v>
      </c>
    </row>
    <row r="889" spans="43:52" x14ac:dyDescent="0.35">
      <c r="AQ889" s="135">
        <v>0.88500000000000101</v>
      </c>
      <c r="AR889" s="135">
        <f t="shared" si="96"/>
        <v>323.02500000000038</v>
      </c>
      <c r="AS889" s="176">
        <f t="shared" si="92"/>
        <v>6.0776159169029009E-2</v>
      </c>
      <c r="AT889" s="135">
        <v>0.88500000000000101</v>
      </c>
      <c r="AU889" s="135">
        <f t="shared" si="97"/>
        <v>323.02500000000038</v>
      </c>
      <c r="AV889" s="176">
        <f t="shared" si="93"/>
        <v>1.041696610151353</v>
      </c>
      <c r="AW889" s="135">
        <v>0.88500000000000101</v>
      </c>
      <c r="AX889" s="135">
        <f t="shared" si="98"/>
        <v>323.02500000000038</v>
      </c>
      <c r="AY889" s="90">
        <f t="shared" si="94"/>
        <v>1.374693592226471E-3</v>
      </c>
      <c r="AZ889" s="176">
        <f t="shared" si="95"/>
        <v>1.1038474629126085</v>
      </c>
    </row>
    <row r="890" spans="43:52" x14ac:dyDescent="0.35">
      <c r="AQ890" s="135">
        <v>0.88600000000000101</v>
      </c>
      <c r="AR890" s="135">
        <f t="shared" si="96"/>
        <v>323.39000000000038</v>
      </c>
      <c r="AS890" s="176">
        <f t="shared" si="92"/>
        <v>6.077615916902903E-2</v>
      </c>
      <c r="AT890" s="135">
        <v>0.88600000000000101</v>
      </c>
      <c r="AU890" s="135">
        <f t="shared" si="97"/>
        <v>323.39000000000038</v>
      </c>
      <c r="AV890" s="176">
        <f t="shared" si="93"/>
        <v>1.041696610151353</v>
      </c>
      <c r="AW890" s="135">
        <v>0.88600000000000101</v>
      </c>
      <c r="AX890" s="135">
        <f t="shared" si="98"/>
        <v>323.39000000000038</v>
      </c>
      <c r="AY890" s="90">
        <f t="shared" si="94"/>
        <v>1.7171695610402099E-3</v>
      </c>
      <c r="AZ890" s="176">
        <f t="shared" si="95"/>
        <v>1.1041899388814223</v>
      </c>
    </row>
    <row r="891" spans="43:52" x14ac:dyDescent="0.35">
      <c r="AQ891" s="135">
        <v>0.88700000000000101</v>
      </c>
      <c r="AR891" s="135">
        <f t="shared" si="96"/>
        <v>323.75500000000039</v>
      </c>
      <c r="AS891" s="176">
        <f t="shared" si="92"/>
        <v>6.0776159169029044E-2</v>
      </c>
      <c r="AT891" s="135">
        <v>0.88700000000000101</v>
      </c>
      <c r="AU891" s="135">
        <f t="shared" si="97"/>
        <v>323.75500000000039</v>
      </c>
      <c r="AV891" s="176">
        <f t="shared" si="93"/>
        <v>1.041696610151353</v>
      </c>
      <c r="AW891" s="135">
        <v>0.88700000000000101</v>
      </c>
      <c r="AX891" s="135">
        <f t="shared" si="98"/>
        <v>323.75500000000039</v>
      </c>
      <c r="AY891" s="90">
        <f t="shared" si="94"/>
        <v>2.0596455298531706E-3</v>
      </c>
      <c r="AZ891" s="176">
        <f t="shared" si="95"/>
        <v>1.1045324148502351</v>
      </c>
    </row>
    <row r="892" spans="43:52" x14ac:dyDescent="0.35">
      <c r="AQ892" s="135">
        <v>0.88800000000000101</v>
      </c>
      <c r="AR892" s="135">
        <f t="shared" si="96"/>
        <v>324.12000000000035</v>
      </c>
      <c r="AS892" s="176">
        <f t="shared" si="92"/>
        <v>6.0776159169029065E-2</v>
      </c>
      <c r="AT892" s="135">
        <v>0.88800000000000101</v>
      </c>
      <c r="AU892" s="135">
        <f t="shared" si="97"/>
        <v>324.12000000000035</v>
      </c>
      <c r="AV892" s="176">
        <f t="shared" si="93"/>
        <v>1.041696610151353</v>
      </c>
      <c r="AW892" s="135">
        <v>0.88800000000000101</v>
      </c>
      <c r="AX892" s="135">
        <f t="shared" si="98"/>
        <v>324.12000000000035</v>
      </c>
      <c r="AY892" s="90">
        <f t="shared" si="94"/>
        <v>2.4020788756440865E-3</v>
      </c>
      <c r="AZ892" s="176">
        <f t="shared" si="95"/>
        <v>1.104874848196026</v>
      </c>
    </row>
    <row r="893" spans="43:52" x14ac:dyDescent="0.35">
      <c r="AQ893" s="135">
        <v>0.88900000000000101</v>
      </c>
      <c r="AR893" s="135">
        <f t="shared" si="96"/>
        <v>324.48500000000035</v>
      </c>
      <c r="AS893" s="176">
        <f t="shared" si="92"/>
        <v>6.0776159169029086E-2</v>
      </c>
      <c r="AT893" s="135">
        <v>0.88900000000000101</v>
      </c>
      <c r="AU893" s="135">
        <f t="shared" si="97"/>
        <v>324.48500000000035</v>
      </c>
      <c r="AV893" s="176">
        <f t="shared" si="93"/>
        <v>1.041696610151353</v>
      </c>
      <c r="AW893" s="135">
        <v>0.88900000000000101</v>
      </c>
      <c r="AX893" s="135">
        <f t="shared" si="98"/>
        <v>324.48500000000035</v>
      </c>
      <c r="AY893" s="90">
        <f t="shared" si="94"/>
        <v>2.7445548444541591E-3</v>
      </c>
      <c r="AZ893" s="176">
        <f t="shared" si="95"/>
        <v>1.1052173241648362</v>
      </c>
    </row>
    <row r="894" spans="43:52" x14ac:dyDescent="0.35">
      <c r="AQ894" s="135">
        <v>0.89000000000000101</v>
      </c>
      <c r="AR894" s="135">
        <f t="shared" si="96"/>
        <v>324.85000000000036</v>
      </c>
      <c r="AS894" s="176">
        <f t="shared" si="92"/>
        <v>6.0776159169029099E-2</v>
      </c>
      <c r="AT894" s="135">
        <v>0.89000000000000101</v>
      </c>
      <c r="AU894" s="135">
        <f t="shared" si="97"/>
        <v>324.85000000000036</v>
      </c>
      <c r="AV894" s="176">
        <f t="shared" si="93"/>
        <v>1.041696610151353</v>
      </c>
      <c r="AW894" s="135">
        <v>0.89000000000000101</v>
      </c>
      <c r="AX894" s="135">
        <f t="shared" si="98"/>
        <v>324.85000000000036</v>
      </c>
      <c r="AY894" s="90">
        <f t="shared" si="94"/>
        <v>3.0870308132632321E-3</v>
      </c>
      <c r="AZ894" s="176">
        <f t="shared" si="95"/>
        <v>1.1055598001336453</v>
      </c>
    </row>
    <row r="895" spans="43:52" x14ac:dyDescent="0.35">
      <c r="AQ895" s="135">
        <v>0.89100000000000101</v>
      </c>
      <c r="AR895" s="135">
        <f t="shared" si="96"/>
        <v>325.21500000000037</v>
      </c>
      <c r="AS895" s="176">
        <f t="shared" si="92"/>
        <v>6.077615916902912E-2</v>
      </c>
      <c r="AT895" s="135">
        <v>0.89100000000000101</v>
      </c>
      <c r="AU895" s="135">
        <f t="shared" si="97"/>
        <v>325.21500000000037</v>
      </c>
      <c r="AV895" s="176">
        <f t="shared" si="93"/>
        <v>1.041696610151353</v>
      </c>
      <c r="AW895" s="135">
        <v>0.89100000000000101</v>
      </c>
      <c r="AX895" s="135">
        <f t="shared" si="98"/>
        <v>325.21500000000037</v>
      </c>
      <c r="AY895" s="90">
        <f t="shared" si="94"/>
        <v>3.4295067820710829E-3</v>
      </c>
      <c r="AZ895" s="176">
        <f t="shared" si="95"/>
        <v>1.1059022761024533</v>
      </c>
    </row>
    <row r="896" spans="43:52" x14ac:dyDescent="0.35">
      <c r="AQ896" s="135">
        <v>0.89200000000000101</v>
      </c>
      <c r="AR896" s="135">
        <f t="shared" si="96"/>
        <v>325.58000000000038</v>
      </c>
      <c r="AS896" s="176">
        <f t="shared" si="92"/>
        <v>6.0776159169029134E-2</v>
      </c>
      <c r="AT896" s="135">
        <v>0.89200000000000101</v>
      </c>
      <c r="AU896" s="135">
        <f t="shared" si="97"/>
        <v>325.58000000000038</v>
      </c>
      <c r="AV896" s="176">
        <f t="shared" si="93"/>
        <v>1.041696610151353</v>
      </c>
      <c r="AW896" s="135">
        <v>0.89200000000000101</v>
      </c>
      <c r="AX896" s="135">
        <f t="shared" si="98"/>
        <v>325.58000000000038</v>
      </c>
      <c r="AY896" s="90">
        <f t="shared" si="94"/>
        <v>3.7719827508777112E-3</v>
      </c>
      <c r="AZ896" s="176">
        <f t="shared" si="95"/>
        <v>1.1062447520712599</v>
      </c>
    </row>
    <row r="897" spans="43:52" x14ac:dyDescent="0.35">
      <c r="AQ897" s="135">
        <v>0.89300000000000102</v>
      </c>
      <c r="AR897" s="135">
        <f t="shared" si="96"/>
        <v>325.94500000000039</v>
      </c>
      <c r="AS897" s="176">
        <f t="shared" si="92"/>
        <v>6.0776159169029148E-2</v>
      </c>
      <c r="AT897" s="135">
        <v>0.89300000000000102</v>
      </c>
      <c r="AU897" s="135">
        <f t="shared" si="97"/>
        <v>325.94500000000039</v>
      </c>
      <c r="AV897" s="176">
        <f t="shared" si="93"/>
        <v>1.041696610151353</v>
      </c>
      <c r="AW897" s="135">
        <v>0.89300000000000102</v>
      </c>
      <c r="AX897" s="135">
        <f t="shared" si="98"/>
        <v>325.94500000000039</v>
      </c>
      <c r="AY897" s="90">
        <f t="shared" si="94"/>
        <v>4.1144587196828963E-3</v>
      </c>
      <c r="AZ897" s="176">
        <f t="shared" si="95"/>
        <v>1.106587228040065</v>
      </c>
    </row>
    <row r="898" spans="43:52" x14ac:dyDescent="0.35">
      <c r="AQ898" s="135">
        <v>0.89400000000000102</v>
      </c>
      <c r="AR898" s="135">
        <f t="shared" si="96"/>
        <v>326.31000000000034</v>
      </c>
      <c r="AS898" s="176">
        <f t="shared" si="92"/>
        <v>6.0776159169029162E-2</v>
      </c>
      <c r="AT898" s="135">
        <v>0.89400000000000102</v>
      </c>
      <c r="AU898" s="135">
        <f t="shared" si="97"/>
        <v>326.31000000000034</v>
      </c>
      <c r="AV898" s="176">
        <f t="shared" si="93"/>
        <v>1.041696610151353</v>
      </c>
      <c r="AW898" s="135">
        <v>0.89400000000000102</v>
      </c>
      <c r="AX898" s="135">
        <f t="shared" si="98"/>
        <v>326.31000000000034</v>
      </c>
      <c r="AY898" s="90">
        <f t="shared" si="94"/>
        <v>4.4569346884870808E-3</v>
      </c>
      <c r="AZ898" s="176">
        <f t="shared" si="95"/>
        <v>1.1069297040088693</v>
      </c>
    </row>
    <row r="899" spans="43:52" x14ac:dyDescent="0.35">
      <c r="AQ899" s="135">
        <v>0.89500000000000102</v>
      </c>
      <c r="AR899" s="135">
        <f t="shared" si="96"/>
        <v>326.67500000000035</v>
      </c>
      <c r="AS899" s="176">
        <f t="shared" si="92"/>
        <v>6.0776159169029176E-2</v>
      </c>
      <c r="AT899" s="135">
        <v>0.89500000000000102</v>
      </c>
      <c r="AU899" s="135">
        <f t="shared" si="97"/>
        <v>326.67500000000035</v>
      </c>
      <c r="AV899" s="176">
        <f t="shared" si="93"/>
        <v>1.041696610151353</v>
      </c>
      <c r="AW899" s="135">
        <v>0.89500000000000102</v>
      </c>
      <c r="AX899" s="135">
        <f t="shared" si="98"/>
        <v>326.67500000000035</v>
      </c>
      <c r="AY899" s="90">
        <f t="shared" si="94"/>
        <v>4.7994106572900432E-3</v>
      </c>
      <c r="AZ899" s="176">
        <f t="shared" si="95"/>
        <v>1.1072721799776721</v>
      </c>
    </row>
    <row r="900" spans="43:52" x14ac:dyDescent="0.35">
      <c r="AQ900" s="135">
        <v>0.89600000000000102</v>
      </c>
      <c r="AR900" s="135">
        <f t="shared" si="96"/>
        <v>327.04000000000036</v>
      </c>
      <c r="AS900" s="176">
        <f t="shared" ref="AS900:AS963" si="99">$BP$36*$BR$20/$BR$13*(1-EXP(-$BR$13*AQ900))</f>
        <v>6.0776159169029183E-2</v>
      </c>
      <c r="AT900" s="135">
        <v>0.89600000000000102</v>
      </c>
      <c r="AU900" s="135">
        <f t="shared" si="97"/>
        <v>327.04000000000036</v>
      </c>
      <c r="AV900" s="176">
        <f t="shared" ref="AV900:AV963" si="100">$BR$15*$BR$20/$BR$14*(1-EXP(-$BR$14*AT900))-$BR$16*(EXP(-$BR$13*AT900)-EXP(-$BR$14*AT900))</f>
        <v>1.041696610151353</v>
      </c>
      <c r="AW900" s="135">
        <v>0.89600000000000102</v>
      </c>
      <c r="AX900" s="135">
        <f t="shared" si="98"/>
        <v>327.04000000000036</v>
      </c>
      <c r="AY900" s="90">
        <f t="shared" ref="AY900:AY963" si="101">-EXP(-(Lm)*AW900)*(-$BR$17+(EXP(Lm-$BR$14)-EXP((Lm-$BR$14)*AW900))*(($BR$20*$BR$15-$BR$14*$BR$16+$BR$16*Lm)*$BR$14-$BR$20*$BR$15*Lm)/($BR$14*($BR$14-Lm))+$BR$16*($BR$14-Lm)*(1-EXP((Lm-$BR$13)*AW900))/($BR$13-Lm)+$BR$20*(EXP(Lm*AW900)-1)*($BR$15*(1/$BR$14-1/Lm)+1/($BP$42*Lm))+($BR$20*$BR$15/$BR$14-$BR$16)*(1-EXP(Lm-$BR$14)))</f>
        <v>5.1418440030711835E-3</v>
      </c>
      <c r="AZ900" s="176">
        <f t="shared" ref="AZ900:AZ963" si="102">AS900+AV900+AY900</f>
        <v>1.1076146133234535</v>
      </c>
    </row>
    <row r="901" spans="43:52" x14ac:dyDescent="0.35">
      <c r="AQ901" s="135">
        <v>0.89700000000000102</v>
      </c>
      <c r="AR901" s="135">
        <f t="shared" si="96"/>
        <v>327.40500000000037</v>
      </c>
      <c r="AS901" s="176">
        <f t="shared" si="99"/>
        <v>6.0776159169029197E-2</v>
      </c>
      <c r="AT901" s="135">
        <v>0.89700000000000102</v>
      </c>
      <c r="AU901" s="135">
        <f t="shared" si="97"/>
        <v>327.40500000000037</v>
      </c>
      <c r="AV901" s="176">
        <f t="shared" si="100"/>
        <v>1.041696610151353</v>
      </c>
      <c r="AW901" s="135">
        <v>0.89700000000000102</v>
      </c>
      <c r="AX901" s="135">
        <f t="shared" si="98"/>
        <v>327.40500000000037</v>
      </c>
      <c r="AY901" s="90">
        <f t="shared" si="101"/>
        <v>5.4843199718717026E-3</v>
      </c>
      <c r="AZ901" s="176">
        <f t="shared" si="102"/>
        <v>1.1079570892922539</v>
      </c>
    </row>
    <row r="902" spans="43:52" x14ac:dyDescent="0.35">
      <c r="AQ902" s="135">
        <v>0.89800000000000102</v>
      </c>
      <c r="AR902" s="135">
        <f t="shared" ref="AR902:AR965" si="103">AQ902*365</f>
        <v>327.77000000000038</v>
      </c>
      <c r="AS902" s="176">
        <f t="shared" si="99"/>
        <v>6.0776159169029211E-2</v>
      </c>
      <c r="AT902" s="135">
        <v>0.89800000000000102</v>
      </c>
      <c r="AU902" s="135">
        <f t="shared" ref="AU902:AU965" si="104">AT902*365</f>
        <v>327.77000000000038</v>
      </c>
      <c r="AV902" s="176">
        <f t="shared" si="100"/>
        <v>1.041696610151353</v>
      </c>
      <c r="AW902" s="135">
        <v>0.89800000000000102</v>
      </c>
      <c r="AX902" s="135">
        <f t="shared" ref="AX902:AX965" si="105">AW902*365</f>
        <v>327.77000000000038</v>
      </c>
      <c r="AY902" s="90">
        <f t="shared" si="101"/>
        <v>5.8267959406709995E-3</v>
      </c>
      <c r="AZ902" s="176">
        <f t="shared" si="102"/>
        <v>1.1082995652610532</v>
      </c>
    </row>
    <row r="903" spans="43:52" x14ac:dyDescent="0.35">
      <c r="AQ903" s="135">
        <v>0.89900000000000102</v>
      </c>
      <c r="AR903" s="135">
        <f t="shared" si="103"/>
        <v>328.13500000000039</v>
      </c>
      <c r="AS903" s="176">
        <f t="shared" si="99"/>
        <v>6.0776159169029224E-2</v>
      </c>
      <c r="AT903" s="135">
        <v>0.89900000000000102</v>
      </c>
      <c r="AU903" s="135">
        <f t="shared" si="104"/>
        <v>328.13500000000039</v>
      </c>
      <c r="AV903" s="176">
        <f t="shared" si="100"/>
        <v>1.041696610151353</v>
      </c>
      <c r="AW903" s="135">
        <v>0.89900000000000102</v>
      </c>
      <c r="AX903" s="135">
        <f t="shared" si="105"/>
        <v>328.13500000000039</v>
      </c>
      <c r="AY903" s="90">
        <f t="shared" si="101"/>
        <v>6.1692719094690743E-3</v>
      </c>
      <c r="AZ903" s="176">
        <f t="shared" si="102"/>
        <v>1.1086420412298512</v>
      </c>
    </row>
    <row r="904" spans="43:52" x14ac:dyDescent="0.35">
      <c r="AQ904" s="135">
        <v>0.90000000000000102</v>
      </c>
      <c r="AR904" s="135">
        <f t="shared" si="103"/>
        <v>328.5000000000004</v>
      </c>
      <c r="AS904" s="176">
        <f t="shared" si="99"/>
        <v>6.0776159169029238E-2</v>
      </c>
      <c r="AT904" s="135">
        <v>0.90000000000000102</v>
      </c>
      <c r="AU904" s="135">
        <f t="shared" si="104"/>
        <v>328.5000000000004</v>
      </c>
      <c r="AV904" s="176">
        <f t="shared" si="100"/>
        <v>1.041696610151353</v>
      </c>
      <c r="AW904" s="135">
        <v>0.90000000000000102</v>
      </c>
      <c r="AX904" s="135">
        <f t="shared" si="105"/>
        <v>328.5000000000004</v>
      </c>
      <c r="AY904" s="90">
        <f t="shared" si="101"/>
        <v>6.5117478782657041E-3</v>
      </c>
      <c r="AZ904" s="176">
        <f t="shared" si="102"/>
        <v>1.1089845171986479</v>
      </c>
    </row>
    <row r="905" spans="43:52" x14ac:dyDescent="0.35">
      <c r="AQ905" s="135">
        <v>0.90100000000000102</v>
      </c>
      <c r="AR905" s="135">
        <f t="shared" si="103"/>
        <v>328.86500000000035</v>
      </c>
      <c r="AS905" s="176">
        <f t="shared" si="99"/>
        <v>6.0776159169029245E-2</v>
      </c>
      <c r="AT905" s="135">
        <v>0.90100000000000102</v>
      </c>
      <c r="AU905" s="135">
        <f t="shared" si="104"/>
        <v>328.86500000000035</v>
      </c>
      <c r="AV905" s="176">
        <f t="shared" si="100"/>
        <v>1.041696610151353</v>
      </c>
      <c r="AW905" s="135">
        <v>0.90100000000000102</v>
      </c>
      <c r="AX905" s="135">
        <f t="shared" si="105"/>
        <v>328.86500000000035</v>
      </c>
      <c r="AY905" s="90">
        <f t="shared" si="101"/>
        <v>6.8542238470613347E-3</v>
      </c>
      <c r="AZ905" s="176">
        <f t="shared" si="102"/>
        <v>1.1093269931674434</v>
      </c>
    </row>
    <row r="906" spans="43:52" x14ac:dyDescent="0.35">
      <c r="AQ906" s="135">
        <v>0.90200000000000102</v>
      </c>
      <c r="AR906" s="135">
        <f t="shared" si="103"/>
        <v>329.23000000000036</v>
      </c>
      <c r="AS906" s="176">
        <f t="shared" si="99"/>
        <v>6.0776159169029259E-2</v>
      </c>
      <c r="AT906" s="135">
        <v>0.90200000000000102</v>
      </c>
      <c r="AU906" s="135">
        <f t="shared" si="104"/>
        <v>329.23000000000036</v>
      </c>
      <c r="AV906" s="176">
        <f t="shared" si="100"/>
        <v>1.041696610151353</v>
      </c>
      <c r="AW906" s="135">
        <v>0.90200000000000102</v>
      </c>
      <c r="AX906" s="135">
        <f t="shared" si="105"/>
        <v>329.23000000000036</v>
      </c>
      <c r="AY906" s="90">
        <f t="shared" si="101"/>
        <v>7.1966998158557441E-3</v>
      </c>
      <c r="AZ906" s="176">
        <f t="shared" si="102"/>
        <v>1.1096694691362379</v>
      </c>
    </row>
    <row r="907" spans="43:52" x14ac:dyDescent="0.35">
      <c r="AQ907" s="135">
        <v>0.90300000000000102</v>
      </c>
      <c r="AR907" s="135">
        <f t="shared" si="103"/>
        <v>329.59500000000037</v>
      </c>
      <c r="AS907" s="176">
        <f t="shared" si="99"/>
        <v>6.0776159169029266E-2</v>
      </c>
      <c r="AT907" s="135">
        <v>0.90300000000000102</v>
      </c>
      <c r="AU907" s="135">
        <f t="shared" si="104"/>
        <v>329.59500000000037</v>
      </c>
      <c r="AV907" s="176">
        <f t="shared" si="100"/>
        <v>1.041696610151353</v>
      </c>
      <c r="AW907" s="135">
        <v>0.90300000000000102</v>
      </c>
      <c r="AX907" s="135">
        <f t="shared" si="105"/>
        <v>329.59500000000037</v>
      </c>
      <c r="AY907" s="90">
        <f t="shared" si="101"/>
        <v>7.5391757846489304E-3</v>
      </c>
      <c r="AZ907" s="176">
        <f t="shared" si="102"/>
        <v>1.1100119451050312</v>
      </c>
    </row>
    <row r="908" spans="43:52" x14ac:dyDescent="0.35">
      <c r="AQ908" s="135">
        <v>0.90400000000000102</v>
      </c>
      <c r="AR908" s="135">
        <f t="shared" si="103"/>
        <v>329.96000000000038</v>
      </c>
      <c r="AS908" s="176">
        <f t="shared" si="99"/>
        <v>6.077615916902928E-2</v>
      </c>
      <c r="AT908" s="135">
        <v>0.90400000000000102</v>
      </c>
      <c r="AU908" s="135">
        <f t="shared" si="104"/>
        <v>329.96000000000038</v>
      </c>
      <c r="AV908" s="176">
        <f t="shared" si="100"/>
        <v>1.041696610151353</v>
      </c>
      <c r="AW908" s="135">
        <v>0.90400000000000102</v>
      </c>
      <c r="AX908" s="135">
        <f t="shared" si="105"/>
        <v>329.96000000000038</v>
      </c>
      <c r="AY908" s="90">
        <f t="shared" si="101"/>
        <v>7.8816091304202956E-3</v>
      </c>
      <c r="AZ908" s="176">
        <f t="shared" si="102"/>
        <v>1.1103543784508025</v>
      </c>
    </row>
    <row r="909" spans="43:52" x14ac:dyDescent="0.35">
      <c r="AQ909" s="135">
        <v>0.90500000000000103</v>
      </c>
      <c r="AR909" s="135">
        <f t="shared" si="103"/>
        <v>330.32500000000039</v>
      </c>
      <c r="AS909" s="176">
        <f t="shared" si="99"/>
        <v>6.0776159169029287E-2</v>
      </c>
      <c r="AT909" s="135">
        <v>0.90500000000000103</v>
      </c>
      <c r="AU909" s="135">
        <f t="shared" si="104"/>
        <v>330.32500000000039</v>
      </c>
      <c r="AV909" s="176">
        <f t="shared" si="100"/>
        <v>1.041696610151353</v>
      </c>
      <c r="AW909" s="135">
        <v>0.90500000000000103</v>
      </c>
      <c r="AX909" s="135">
        <f t="shared" si="105"/>
        <v>330.32500000000039</v>
      </c>
      <c r="AY909" s="90">
        <f t="shared" si="101"/>
        <v>8.2240850992110377E-3</v>
      </c>
      <c r="AZ909" s="176">
        <f t="shared" si="102"/>
        <v>1.1106968544195932</v>
      </c>
    </row>
    <row r="910" spans="43:52" x14ac:dyDescent="0.35">
      <c r="AQ910" s="135">
        <v>0.90600000000000103</v>
      </c>
      <c r="AR910" s="135">
        <f t="shared" si="103"/>
        <v>330.6900000000004</v>
      </c>
      <c r="AS910" s="176">
        <f t="shared" si="99"/>
        <v>6.0776159169029301E-2</v>
      </c>
      <c r="AT910" s="135">
        <v>0.90600000000000103</v>
      </c>
      <c r="AU910" s="135">
        <f t="shared" si="104"/>
        <v>330.6900000000004</v>
      </c>
      <c r="AV910" s="176">
        <f t="shared" si="100"/>
        <v>1.041696610151353</v>
      </c>
      <c r="AW910" s="135">
        <v>0.90600000000000103</v>
      </c>
      <c r="AX910" s="135">
        <f t="shared" si="105"/>
        <v>330.6900000000004</v>
      </c>
      <c r="AY910" s="90">
        <f t="shared" si="101"/>
        <v>8.5665610680003366E-3</v>
      </c>
      <c r="AZ910" s="176">
        <f t="shared" si="102"/>
        <v>1.1110393303883825</v>
      </c>
    </row>
    <row r="911" spans="43:52" x14ac:dyDescent="0.35">
      <c r="AQ911" s="135">
        <v>0.90700000000000103</v>
      </c>
      <c r="AR911" s="135">
        <f t="shared" si="103"/>
        <v>331.05500000000035</v>
      </c>
      <c r="AS911" s="176">
        <f t="shared" si="99"/>
        <v>6.0776159169029308E-2</v>
      </c>
      <c r="AT911" s="135">
        <v>0.90700000000000103</v>
      </c>
      <c r="AU911" s="135">
        <f t="shared" si="104"/>
        <v>331.05500000000035</v>
      </c>
      <c r="AV911" s="176">
        <f t="shared" si="100"/>
        <v>1.041696610151353</v>
      </c>
      <c r="AW911" s="135">
        <v>0.90700000000000103</v>
      </c>
      <c r="AX911" s="135">
        <f t="shared" si="105"/>
        <v>331.05500000000035</v>
      </c>
      <c r="AY911" s="90">
        <f t="shared" si="101"/>
        <v>8.9090370367886345E-3</v>
      </c>
      <c r="AZ911" s="176">
        <f t="shared" si="102"/>
        <v>1.1113818063571708</v>
      </c>
    </row>
    <row r="912" spans="43:52" x14ac:dyDescent="0.35">
      <c r="AQ912" s="135">
        <v>0.90800000000000103</v>
      </c>
      <c r="AR912" s="135">
        <f t="shared" si="103"/>
        <v>331.42000000000036</v>
      </c>
      <c r="AS912" s="176">
        <f t="shared" si="99"/>
        <v>6.0776159169029315E-2</v>
      </c>
      <c r="AT912" s="135">
        <v>0.90800000000000103</v>
      </c>
      <c r="AU912" s="135">
        <f t="shared" si="104"/>
        <v>331.42000000000036</v>
      </c>
      <c r="AV912" s="176">
        <f t="shared" si="100"/>
        <v>1.041696610151353</v>
      </c>
      <c r="AW912" s="135">
        <v>0.90800000000000103</v>
      </c>
      <c r="AX912" s="135">
        <f t="shared" si="105"/>
        <v>331.42000000000036</v>
      </c>
      <c r="AY912" s="90">
        <f t="shared" si="101"/>
        <v>9.2515130055757112E-3</v>
      </c>
      <c r="AZ912" s="176">
        <f t="shared" si="102"/>
        <v>1.1117242823259579</v>
      </c>
    </row>
    <row r="913" spans="43:52" x14ac:dyDescent="0.35">
      <c r="AQ913" s="135">
        <v>0.90900000000000103</v>
      </c>
      <c r="AR913" s="135">
        <f t="shared" si="103"/>
        <v>331.78500000000037</v>
      </c>
      <c r="AS913" s="176">
        <f t="shared" si="99"/>
        <v>6.0776159169029328E-2</v>
      </c>
      <c r="AT913" s="135">
        <v>0.90900000000000103</v>
      </c>
      <c r="AU913" s="135">
        <f t="shared" si="104"/>
        <v>331.78500000000037</v>
      </c>
      <c r="AV913" s="176">
        <f t="shared" si="100"/>
        <v>1.041696610151353</v>
      </c>
      <c r="AW913" s="135">
        <v>0.90900000000000103</v>
      </c>
      <c r="AX913" s="135">
        <f t="shared" si="105"/>
        <v>331.78500000000037</v>
      </c>
      <c r="AY913" s="90">
        <f t="shared" si="101"/>
        <v>9.5939889743615666E-3</v>
      </c>
      <c r="AZ913" s="176">
        <f t="shared" si="102"/>
        <v>1.1120667582947437</v>
      </c>
    </row>
    <row r="914" spans="43:52" x14ac:dyDescent="0.35">
      <c r="AQ914" s="135">
        <v>0.91000000000000103</v>
      </c>
      <c r="AR914" s="135">
        <f t="shared" si="103"/>
        <v>332.15000000000038</v>
      </c>
      <c r="AS914" s="176">
        <f t="shared" si="99"/>
        <v>6.0776159169029335E-2</v>
      </c>
      <c r="AT914" s="135">
        <v>0.91000000000000103</v>
      </c>
      <c r="AU914" s="135">
        <f t="shared" si="104"/>
        <v>332.15000000000038</v>
      </c>
      <c r="AV914" s="176">
        <f t="shared" si="100"/>
        <v>1.041696610151353</v>
      </c>
      <c r="AW914" s="135">
        <v>0.91000000000000103</v>
      </c>
      <c r="AX914" s="135">
        <f t="shared" si="105"/>
        <v>332.15000000000038</v>
      </c>
      <c r="AY914" s="90">
        <f t="shared" si="101"/>
        <v>9.936464943145977E-3</v>
      </c>
      <c r="AZ914" s="176">
        <f t="shared" si="102"/>
        <v>1.1124092342635281</v>
      </c>
    </row>
    <row r="915" spans="43:52" x14ac:dyDescent="0.35">
      <c r="AQ915" s="135">
        <v>0.91100000000000103</v>
      </c>
      <c r="AR915" s="135">
        <f t="shared" si="103"/>
        <v>332.51500000000038</v>
      </c>
      <c r="AS915" s="176">
        <f t="shared" si="99"/>
        <v>6.0776159169029342E-2</v>
      </c>
      <c r="AT915" s="135">
        <v>0.91100000000000103</v>
      </c>
      <c r="AU915" s="135">
        <f t="shared" si="104"/>
        <v>332.51500000000038</v>
      </c>
      <c r="AV915" s="176">
        <f t="shared" si="100"/>
        <v>1.041696610151353</v>
      </c>
      <c r="AW915" s="135">
        <v>0.91100000000000103</v>
      </c>
      <c r="AX915" s="135">
        <f t="shared" si="105"/>
        <v>332.51500000000038</v>
      </c>
      <c r="AY915" s="90">
        <f t="shared" si="101"/>
        <v>1.0278898288909009E-2</v>
      </c>
      <c r="AZ915" s="176">
        <f t="shared" si="102"/>
        <v>1.1127516676092912</v>
      </c>
    </row>
    <row r="916" spans="43:52" x14ac:dyDescent="0.35">
      <c r="AQ916" s="135">
        <v>0.91200000000000103</v>
      </c>
      <c r="AR916" s="135">
        <f t="shared" si="103"/>
        <v>332.88000000000039</v>
      </c>
      <c r="AS916" s="176">
        <f t="shared" si="99"/>
        <v>6.0776159169029349E-2</v>
      </c>
      <c r="AT916" s="135">
        <v>0.91200000000000103</v>
      </c>
      <c r="AU916" s="135">
        <f t="shared" si="104"/>
        <v>332.88000000000039</v>
      </c>
      <c r="AV916" s="176">
        <f t="shared" si="100"/>
        <v>1.041696610151353</v>
      </c>
      <c r="AW916" s="135">
        <v>0.91200000000000103</v>
      </c>
      <c r="AX916" s="135">
        <f t="shared" si="105"/>
        <v>332.88000000000039</v>
      </c>
      <c r="AY916" s="90">
        <f t="shared" si="101"/>
        <v>1.0621374257691198E-2</v>
      </c>
      <c r="AZ916" s="176">
        <f t="shared" si="102"/>
        <v>1.1130941435780737</v>
      </c>
    </row>
    <row r="917" spans="43:52" x14ac:dyDescent="0.35">
      <c r="AQ917" s="135">
        <v>0.91300000000000103</v>
      </c>
      <c r="AR917" s="135">
        <f t="shared" si="103"/>
        <v>333.2450000000004</v>
      </c>
      <c r="AS917" s="176">
        <f t="shared" si="99"/>
        <v>6.0776159169029356E-2</v>
      </c>
      <c r="AT917" s="135">
        <v>0.91300000000000103</v>
      </c>
      <c r="AU917" s="135">
        <f t="shared" si="104"/>
        <v>333.2450000000004</v>
      </c>
      <c r="AV917" s="176">
        <f t="shared" si="100"/>
        <v>1.041696610151353</v>
      </c>
      <c r="AW917" s="135">
        <v>0.91300000000000103</v>
      </c>
      <c r="AX917" s="135">
        <f t="shared" si="105"/>
        <v>333.2450000000004</v>
      </c>
      <c r="AY917" s="90">
        <f t="shared" si="101"/>
        <v>1.0963850226472165E-2</v>
      </c>
      <c r="AZ917" s="176">
        <f t="shared" si="102"/>
        <v>1.1134366195468546</v>
      </c>
    </row>
    <row r="918" spans="43:52" x14ac:dyDescent="0.35">
      <c r="AQ918" s="135">
        <v>0.91400000000000103</v>
      </c>
      <c r="AR918" s="135">
        <f t="shared" si="103"/>
        <v>333.61000000000035</v>
      </c>
      <c r="AS918" s="176">
        <f t="shared" si="99"/>
        <v>6.0776159169029363E-2</v>
      </c>
      <c r="AT918" s="135">
        <v>0.91400000000000103</v>
      </c>
      <c r="AU918" s="135">
        <f t="shared" si="104"/>
        <v>333.61000000000035</v>
      </c>
      <c r="AV918" s="176">
        <f t="shared" si="100"/>
        <v>1.041696610151353</v>
      </c>
      <c r="AW918" s="135">
        <v>0.91400000000000103</v>
      </c>
      <c r="AX918" s="135">
        <f t="shared" si="105"/>
        <v>333.61000000000035</v>
      </c>
      <c r="AY918" s="90">
        <f t="shared" si="101"/>
        <v>1.1306326195251687E-2</v>
      </c>
      <c r="AZ918" s="176">
        <f t="shared" si="102"/>
        <v>1.1137790955156341</v>
      </c>
    </row>
    <row r="919" spans="43:52" x14ac:dyDescent="0.35">
      <c r="AQ919" s="135">
        <v>0.91500000000000103</v>
      </c>
      <c r="AR919" s="135">
        <f t="shared" si="103"/>
        <v>333.97500000000036</v>
      </c>
      <c r="AS919" s="176">
        <f t="shared" si="99"/>
        <v>6.077615916902937E-2</v>
      </c>
      <c r="AT919" s="135">
        <v>0.91500000000000103</v>
      </c>
      <c r="AU919" s="135">
        <f t="shared" si="104"/>
        <v>333.97500000000036</v>
      </c>
      <c r="AV919" s="176">
        <f t="shared" si="100"/>
        <v>1.041696610151353</v>
      </c>
      <c r="AW919" s="135">
        <v>0.91500000000000103</v>
      </c>
      <c r="AX919" s="135">
        <f t="shared" si="105"/>
        <v>333.97500000000036</v>
      </c>
      <c r="AY919" s="90">
        <f t="shared" si="101"/>
        <v>1.1648802164030209E-2</v>
      </c>
      <c r="AZ919" s="176">
        <f t="shared" si="102"/>
        <v>1.1141215714844126</v>
      </c>
    </row>
    <row r="920" spans="43:52" x14ac:dyDescent="0.35">
      <c r="AQ920" s="135">
        <v>0.91600000000000104</v>
      </c>
      <c r="AR920" s="135">
        <f t="shared" si="103"/>
        <v>334.34000000000037</v>
      </c>
      <c r="AS920" s="176">
        <f t="shared" si="99"/>
        <v>6.0776159169029377E-2</v>
      </c>
      <c r="AT920" s="135">
        <v>0.91600000000000104</v>
      </c>
      <c r="AU920" s="135">
        <f t="shared" si="104"/>
        <v>334.34000000000037</v>
      </c>
      <c r="AV920" s="176">
        <f t="shared" si="100"/>
        <v>1.041696610151353</v>
      </c>
      <c r="AW920" s="135">
        <v>0.91600000000000104</v>
      </c>
      <c r="AX920" s="135">
        <f t="shared" si="105"/>
        <v>334.34000000000037</v>
      </c>
      <c r="AY920" s="90">
        <f t="shared" si="101"/>
        <v>1.1991278132807509E-2</v>
      </c>
      <c r="AZ920" s="176">
        <f t="shared" si="102"/>
        <v>1.1144640474531899</v>
      </c>
    </row>
    <row r="921" spans="43:52" x14ac:dyDescent="0.35">
      <c r="AQ921" s="135">
        <v>0.91700000000000104</v>
      </c>
      <c r="AR921" s="135">
        <f t="shared" si="103"/>
        <v>334.70500000000038</v>
      </c>
      <c r="AS921" s="176">
        <f t="shared" si="99"/>
        <v>6.0776159169029384E-2</v>
      </c>
      <c r="AT921" s="135">
        <v>0.91700000000000104</v>
      </c>
      <c r="AU921" s="135">
        <f t="shared" si="104"/>
        <v>334.70500000000038</v>
      </c>
      <c r="AV921" s="176">
        <f t="shared" si="100"/>
        <v>1.041696610151353</v>
      </c>
      <c r="AW921" s="135">
        <v>0.91700000000000104</v>
      </c>
      <c r="AX921" s="135">
        <f t="shared" si="105"/>
        <v>334.70500000000038</v>
      </c>
      <c r="AY921" s="90">
        <f t="shared" si="101"/>
        <v>1.2333754101583589E-2</v>
      </c>
      <c r="AZ921" s="176">
        <f t="shared" si="102"/>
        <v>1.114806523421966</v>
      </c>
    </row>
    <row r="922" spans="43:52" x14ac:dyDescent="0.35">
      <c r="AQ922" s="135">
        <v>0.91800000000000104</v>
      </c>
      <c r="AR922" s="135">
        <f t="shared" si="103"/>
        <v>335.07000000000039</v>
      </c>
      <c r="AS922" s="176">
        <f t="shared" si="99"/>
        <v>6.0776159169029391E-2</v>
      </c>
      <c r="AT922" s="135">
        <v>0.91800000000000104</v>
      </c>
      <c r="AU922" s="135">
        <f t="shared" si="104"/>
        <v>335.07000000000039</v>
      </c>
      <c r="AV922" s="176">
        <f t="shared" si="100"/>
        <v>1.041696610151353</v>
      </c>
      <c r="AW922" s="135">
        <v>0.91800000000000104</v>
      </c>
      <c r="AX922" s="135">
        <f t="shared" si="105"/>
        <v>335.07000000000039</v>
      </c>
      <c r="AY922" s="90">
        <f t="shared" si="101"/>
        <v>1.2676230070358445E-2</v>
      </c>
      <c r="AZ922" s="176">
        <f t="shared" si="102"/>
        <v>1.1151489993907409</v>
      </c>
    </row>
    <row r="923" spans="43:52" x14ac:dyDescent="0.35">
      <c r="AQ923" s="135">
        <v>0.91900000000000104</v>
      </c>
      <c r="AR923" s="135">
        <f t="shared" si="103"/>
        <v>335.4350000000004</v>
      </c>
      <c r="AS923" s="176">
        <f t="shared" si="99"/>
        <v>6.0776159169029398E-2</v>
      </c>
      <c r="AT923" s="135">
        <v>0.91900000000000104</v>
      </c>
      <c r="AU923" s="135">
        <f t="shared" si="104"/>
        <v>335.4350000000004</v>
      </c>
      <c r="AV923" s="176">
        <f t="shared" si="100"/>
        <v>1.041696610151353</v>
      </c>
      <c r="AW923" s="135">
        <v>0.91900000000000104</v>
      </c>
      <c r="AX923" s="135">
        <f t="shared" si="105"/>
        <v>335.4350000000004</v>
      </c>
      <c r="AY923" s="90">
        <f t="shared" si="101"/>
        <v>1.301866341611148E-2</v>
      </c>
      <c r="AZ923" s="176">
        <f t="shared" si="102"/>
        <v>1.115491432736494</v>
      </c>
    </row>
    <row r="924" spans="43:52" x14ac:dyDescent="0.35">
      <c r="AQ924" s="135">
        <v>0.92000000000000104</v>
      </c>
      <c r="AR924" s="135">
        <f t="shared" si="103"/>
        <v>335.80000000000035</v>
      </c>
      <c r="AS924" s="176">
        <f t="shared" si="99"/>
        <v>6.0776159169029405E-2</v>
      </c>
      <c r="AT924" s="135">
        <v>0.92000000000000104</v>
      </c>
      <c r="AU924" s="135">
        <f t="shared" si="104"/>
        <v>335.80000000000035</v>
      </c>
      <c r="AV924" s="176">
        <f t="shared" si="100"/>
        <v>1.041696610151353</v>
      </c>
      <c r="AW924" s="135">
        <v>0.92000000000000104</v>
      </c>
      <c r="AX924" s="135">
        <f t="shared" si="105"/>
        <v>335.80000000000035</v>
      </c>
      <c r="AY924" s="90">
        <f t="shared" si="101"/>
        <v>1.3361139384883891E-2</v>
      </c>
      <c r="AZ924" s="176">
        <f t="shared" si="102"/>
        <v>1.1158339087052662</v>
      </c>
    </row>
    <row r="925" spans="43:52" x14ac:dyDescent="0.35">
      <c r="AQ925" s="135">
        <v>0.92100000000000104</v>
      </c>
      <c r="AR925" s="135">
        <f t="shared" si="103"/>
        <v>336.16500000000036</v>
      </c>
      <c r="AS925" s="176">
        <f t="shared" si="99"/>
        <v>6.0776159169029405E-2</v>
      </c>
      <c r="AT925" s="135">
        <v>0.92100000000000104</v>
      </c>
      <c r="AU925" s="135">
        <f t="shared" si="104"/>
        <v>336.16500000000036</v>
      </c>
      <c r="AV925" s="176">
        <f t="shared" si="100"/>
        <v>1.041696610151353</v>
      </c>
      <c r="AW925" s="135">
        <v>0.92100000000000104</v>
      </c>
      <c r="AX925" s="135">
        <f t="shared" si="105"/>
        <v>336.16500000000036</v>
      </c>
      <c r="AY925" s="90">
        <f t="shared" si="101"/>
        <v>1.3703615353654861E-2</v>
      </c>
      <c r="AZ925" s="176">
        <f t="shared" si="102"/>
        <v>1.1161763846740373</v>
      </c>
    </row>
    <row r="926" spans="43:52" x14ac:dyDescent="0.35">
      <c r="AQ926" s="135">
        <v>0.92200000000000104</v>
      </c>
      <c r="AR926" s="135">
        <f t="shared" si="103"/>
        <v>336.53000000000037</v>
      </c>
      <c r="AS926" s="176">
        <f t="shared" si="99"/>
        <v>6.0776159169029412E-2</v>
      </c>
      <c r="AT926" s="135">
        <v>0.92200000000000104</v>
      </c>
      <c r="AU926" s="135">
        <f t="shared" si="104"/>
        <v>336.53000000000037</v>
      </c>
      <c r="AV926" s="176">
        <f t="shared" si="100"/>
        <v>1.041696610151353</v>
      </c>
      <c r="AW926" s="135">
        <v>0.92200000000000104</v>
      </c>
      <c r="AX926" s="135">
        <f t="shared" si="105"/>
        <v>336.53000000000037</v>
      </c>
      <c r="AY926" s="90">
        <f t="shared" si="101"/>
        <v>1.404609132242483E-2</v>
      </c>
      <c r="AZ926" s="176">
        <f t="shared" si="102"/>
        <v>1.1165188606428071</v>
      </c>
    </row>
    <row r="927" spans="43:52" x14ac:dyDescent="0.35">
      <c r="AQ927" s="135">
        <v>0.92300000000000104</v>
      </c>
      <c r="AR927" s="135">
        <f t="shared" si="103"/>
        <v>336.89500000000038</v>
      </c>
      <c r="AS927" s="176">
        <f t="shared" si="99"/>
        <v>6.0776159169029419E-2</v>
      </c>
      <c r="AT927" s="135">
        <v>0.92300000000000104</v>
      </c>
      <c r="AU927" s="135">
        <f t="shared" si="104"/>
        <v>336.89500000000038</v>
      </c>
      <c r="AV927" s="176">
        <f t="shared" si="100"/>
        <v>1.041696610151353</v>
      </c>
      <c r="AW927" s="135">
        <v>0.92300000000000104</v>
      </c>
      <c r="AX927" s="135">
        <f t="shared" si="105"/>
        <v>336.89500000000038</v>
      </c>
      <c r="AY927" s="90">
        <f t="shared" si="101"/>
        <v>1.4388567291193576E-2</v>
      </c>
      <c r="AZ927" s="176">
        <f t="shared" si="102"/>
        <v>1.116861336611576</v>
      </c>
    </row>
    <row r="928" spans="43:52" x14ac:dyDescent="0.35">
      <c r="AQ928" s="135">
        <v>0.92400000000000104</v>
      </c>
      <c r="AR928" s="135">
        <f t="shared" si="103"/>
        <v>337.26000000000039</v>
      </c>
      <c r="AS928" s="176">
        <f t="shared" si="99"/>
        <v>6.0776159169029426E-2</v>
      </c>
      <c r="AT928" s="135">
        <v>0.92400000000000104</v>
      </c>
      <c r="AU928" s="135">
        <f t="shared" si="104"/>
        <v>337.26000000000039</v>
      </c>
      <c r="AV928" s="176">
        <f t="shared" si="100"/>
        <v>1.041696610151353</v>
      </c>
      <c r="AW928" s="135">
        <v>0.92400000000000104</v>
      </c>
      <c r="AX928" s="135">
        <f t="shared" si="105"/>
        <v>337.26000000000039</v>
      </c>
      <c r="AY928" s="90">
        <f t="shared" si="101"/>
        <v>1.4731043259961099E-2</v>
      </c>
      <c r="AZ928" s="176">
        <f t="shared" si="102"/>
        <v>1.1172038125803434</v>
      </c>
    </row>
    <row r="929" spans="43:52" x14ac:dyDescent="0.35">
      <c r="AQ929" s="135">
        <v>0.92500000000000104</v>
      </c>
      <c r="AR929" s="135">
        <f t="shared" si="103"/>
        <v>337.6250000000004</v>
      </c>
      <c r="AS929" s="176">
        <f t="shared" si="99"/>
        <v>6.0776159169029426E-2</v>
      </c>
      <c r="AT929" s="135">
        <v>0.92500000000000104</v>
      </c>
      <c r="AU929" s="135">
        <f t="shared" si="104"/>
        <v>337.6250000000004</v>
      </c>
      <c r="AV929" s="176">
        <f t="shared" si="100"/>
        <v>1.041696610151353</v>
      </c>
      <c r="AW929" s="135">
        <v>0.92500000000000104</v>
      </c>
      <c r="AX929" s="135">
        <f t="shared" si="105"/>
        <v>337.6250000000004</v>
      </c>
      <c r="AY929" s="90">
        <f t="shared" si="101"/>
        <v>1.5073519228727404E-2</v>
      </c>
      <c r="AZ929" s="176">
        <f t="shared" si="102"/>
        <v>1.1175462885491099</v>
      </c>
    </row>
    <row r="930" spans="43:52" x14ac:dyDescent="0.35">
      <c r="AQ930" s="135">
        <v>0.92600000000000104</v>
      </c>
      <c r="AR930" s="135">
        <f t="shared" si="103"/>
        <v>337.99000000000041</v>
      </c>
      <c r="AS930" s="176">
        <f t="shared" si="99"/>
        <v>6.0776159169029426E-2</v>
      </c>
      <c r="AT930" s="135">
        <v>0.92600000000000104</v>
      </c>
      <c r="AU930" s="135">
        <f t="shared" si="104"/>
        <v>337.99000000000041</v>
      </c>
      <c r="AV930" s="176">
        <f t="shared" si="100"/>
        <v>1.041696610151353</v>
      </c>
      <c r="AW930" s="135">
        <v>0.92600000000000104</v>
      </c>
      <c r="AX930" s="135">
        <f t="shared" si="105"/>
        <v>337.99000000000041</v>
      </c>
      <c r="AY930" s="90">
        <f t="shared" si="101"/>
        <v>1.541599519749226E-2</v>
      </c>
      <c r="AZ930" s="176">
        <f t="shared" si="102"/>
        <v>1.1178887645178746</v>
      </c>
    </row>
    <row r="931" spans="43:52" x14ac:dyDescent="0.35">
      <c r="AQ931" s="135">
        <v>0.92700000000000105</v>
      </c>
      <c r="AR931" s="135">
        <f t="shared" si="103"/>
        <v>338.35500000000036</v>
      </c>
      <c r="AS931" s="176">
        <f t="shared" si="99"/>
        <v>6.0776159169029433E-2</v>
      </c>
      <c r="AT931" s="135">
        <v>0.92700000000000105</v>
      </c>
      <c r="AU931" s="135">
        <f t="shared" si="104"/>
        <v>338.35500000000036</v>
      </c>
      <c r="AV931" s="176">
        <f t="shared" si="100"/>
        <v>1.041696610151353</v>
      </c>
      <c r="AW931" s="135">
        <v>0.92700000000000105</v>
      </c>
      <c r="AX931" s="135">
        <f t="shared" si="105"/>
        <v>338.35500000000036</v>
      </c>
      <c r="AY931" s="90">
        <f t="shared" si="101"/>
        <v>1.5758428543235743E-2</v>
      </c>
      <c r="AZ931" s="176">
        <f t="shared" si="102"/>
        <v>1.1182311978636181</v>
      </c>
    </row>
    <row r="932" spans="43:52" x14ac:dyDescent="0.35">
      <c r="AQ932" s="135">
        <v>0.92800000000000105</v>
      </c>
      <c r="AR932" s="135">
        <f t="shared" si="103"/>
        <v>338.72000000000037</v>
      </c>
      <c r="AS932" s="176">
        <f t="shared" si="99"/>
        <v>6.0776159169029433E-2</v>
      </c>
      <c r="AT932" s="135">
        <v>0.92800000000000105</v>
      </c>
      <c r="AU932" s="135">
        <f t="shared" si="104"/>
        <v>338.72000000000037</v>
      </c>
      <c r="AV932" s="176">
        <f t="shared" si="100"/>
        <v>1.041696610151353</v>
      </c>
      <c r="AW932" s="135">
        <v>0.92800000000000105</v>
      </c>
      <c r="AX932" s="135">
        <f t="shared" si="105"/>
        <v>338.72000000000037</v>
      </c>
      <c r="AY932" s="90">
        <f t="shared" si="101"/>
        <v>1.6100904511998377E-2</v>
      </c>
      <c r="AZ932" s="176">
        <f t="shared" si="102"/>
        <v>1.1185736738323808</v>
      </c>
    </row>
    <row r="933" spans="43:52" x14ac:dyDescent="0.35">
      <c r="AQ933" s="135">
        <v>0.92900000000000105</v>
      </c>
      <c r="AR933" s="135">
        <f t="shared" si="103"/>
        <v>339.08500000000038</v>
      </c>
      <c r="AS933" s="176">
        <f t="shared" si="99"/>
        <v>6.0776159169029439E-2</v>
      </c>
      <c r="AT933" s="135">
        <v>0.92900000000000105</v>
      </c>
      <c r="AU933" s="135">
        <f t="shared" si="104"/>
        <v>339.08500000000038</v>
      </c>
      <c r="AV933" s="176">
        <f t="shared" si="100"/>
        <v>1.041696610151353</v>
      </c>
      <c r="AW933" s="135">
        <v>0.92900000000000105</v>
      </c>
      <c r="AX933" s="135">
        <f t="shared" si="105"/>
        <v>339.08500000000038</v>
      </c>
      <c r="AY933" s="90">
        <f t="shared" si="101"/>
        <v>1.6443380480759794E-2</v>
      </c>
      <c r="AZ933" s="176">
        <f t="shared" si="102"/>
        <v>1.1189161498011422</v>
      </c>
    </row>
    <row r="934" spans="43:52" x14ac:dyDescent="0.35">
      <c r="AQ934" s="135">
        <v>0.93000000000000105</v>
      </c>
      <c r="AR934" s="135">
        <f t="shared" si="103"/>
        <v>339.45000000000039</v>
      </c>
      <c r="AS934" s="176">
        <f t="shared" si="99"/>
        <v>6.0776159169029446E-2</v>
      </c>
      <c r="AT934" s="135">
        <v>0.93000000000000105</v>
      </c>
      <c r="AU934" s="135">
        <f t="shared" si="104"/>
        <v>339.45000000000039</v>
      </c>
      <c r="AV934" s="176">
        <f t="shared" si="100"/>
        <v>1.041696610151353</v>
      </c>
      <c r="AW934" s="135">
        <v>0.93000000000000105</v>
      </c>
      <c r="AX934" s="135">
        <f t="shared" si="105"/>
        <v>339.45000000000039</v>
      </c>
      <c r="AY934" s="90">
        <f t="shared" si="101"/>
        <v>1.6785856449519763E-2</v>
      </c>
      <c r="AZ934" s="176">
        <f t="shared" si="102"/>
        <v>1.1192586257699022</v>
      </c>
    </row>
    <row r="935" spans="43:52" x14ac:dyDescent="0.35">
      <c r="AQ935" s="135">
        <v>0.93100000000000105</v>
      </c>
      <c r="AR935" s="135">
        <f t="shared" si="103"/>
        <v>339.8150000000004</v>
      </c>
      <c r="AS935" s="176">
        <f t="shared" si="99"/>
        <v>6.0776159169029446E-2</v>
      </c>
      <c r="AT935" s="135">
        <v>0.93100000000000105</v>
      </c>
      <c r="AU935" s="135">
        <f t="shared" si="104"/>
        <v>339.8150000000004</v>
      </c>
      <c r="AV935" s="176">
        <f t="shared" si="100"/>
        <v>1.041696610151353</v>
      </c>
      <c r="AW935" s="135">
        <v>0.93100000000000105</v>
      </c>
      <c r="AX935" s="135">
        <f t="shared" si="105"/>
        <v>339.8150000000004</v>
      </c>
      <c r="AY935" s="90">
        <f t="shared" si="101"/>
        <v>1.7128332418278734E-2</v>
      </c>
      <c r="AZ935" s="176">
        <f t="shared" si="102"/>
        <v>1.1196011017386611</v>
      </c>
    </row>
    <row r="936" spans="43:52" x14ac:dyDescent="0.35">
      <c r="AQ936" s="135">
        <v>0.93200000000000105</v>
      </c>
      <c r="AR936" s="135">
        <f t="shared" si="103"/>
        <v>340.1800000000004</v>
      </c>
      <c r="AS936" s="176">
        <f t="shared" si="99"/>
        <v>6.0776159169029453E-2</v>
      </c>
      <c r="AT936" s="135">
        <v>0.93200000000000105</v>
      </c>
      <c r="AU936" s="135">
        <f t="shared" si="104"/>
        <v>340.1800000000004</v>
      </c>
      <c r="AV936" s="176">
        <f t="shared" si="100"/>
        <v>1.041696610151353</v>
      </c>
      <c r="AW936" s="135">
        <v>0.93200000000000105</v>
      </c>
      <c r="AX936" s="135">
        <f t="shared" si="105"/>
        <v>340.1800000000004</v>
      </c>
      <c r="AY936" s="90">
        <f t="shared" si="101"/>
        <v>1.747080838703648E-2</v>
      </c>
      <c r="AZ936" s="176">
        <f t="shared" si="102"/>
        <v>1.1199435777074189</v>
      </c>
    </row>
    <row r="937" spans="43:52" x14ac:dyDescent="0.35">
      <c r="AQ937" s="135">
        <v>0.93300000000000105</v>
      </c>
      <c r="AR937" s="135">
        <f t="shared" si="103"/>
        <v>340.54500000000036</v>
      </c>
      <c r="AS937" s="176">
        <f t="shared" si="99"/>
        <v>6.0776159169029453E-2</v>
      </c>
      <c r="AT937" s="135">
        <v>0.93300000000000105</v>
      </c>
      <c r="AU937" s="135">
        <f t="shared" si="104"/>
        <v>340.54500000000036</v>
      </c>
      <c r="AV937" s="176">
        <f t="shared" si="100"/>
        <v>1.041696610151353</v>
      </c>
      <c r="AW937" s="135">
        <v>0.93300000000000105</v>
      </c>
      <c r="AX937" s="135">
        <f t="shared" si="105"/>
        <v>340.54500000000036</v>
      </c>
      <c r="AY937" s="90">
        <f t="shared" si="101"/>
        <v>1.7813284355792786E-2</v>
      </c>
      <c r="AZ937" s="176">
        <f t="shared" si="102"/>
        <v>1.1202860536761752</v>
      </c>
    </row>
    <row r="938" spans="43:52" x14ac:dyDescent="0.35">
      <c r="AQ938" s="135">
        <v>0.93400000000000105</v>
      </c>
      <c r="AR938" s="135">
        <f t="shared" si="103"/>
        <v>340.91000000000037</v>
      </c>
      <c r="AS938" s="176">
        <f t="shared" si="99"/>
        <v>6.077615916902946E-2</v>
      </c>
      <c r="AT938" s="135">
        <v>0.93400000000000105</v>
      </c>
      <c r="AU938" s="135">
        <f t="shared" si="104"/>
        <v>340.91000000000037</v>
      </c>
      <c r="AV938" s="176">
        <f t="shared" si="100"/>
        <v>1.041696610151353</v>
      </c>
      <c r="AW938" s="135">
        <v>0.93400000000000105</v>
      </c>
      <c r="AX938" s="135">
        <f t="shared" si="105"/>
        <v>340.91000000000037</v>
      </c>
      <c r="AY938" s="90">
        <f t="shared" si="101"/>
        <v>1.815576032454809E-2</v>
      </c>
      <c r="AZ938" s="176">
        <f t="shared" si="102"/>
        <v>1.1206285296449305</v>
      </c>
    </row>
    <row r="939" spans="43:52" x14ac:dyDescent="0.35">
      <c r="AQ939" s="135">
        <v>0.93500000000000105</v>
      </c>
      <c r="AR939" s="135">
        <f t="shared" si="103"/>
        <v>341.27500000000038</v>
      </c>
      <c r="AS939" s="176">
        <f t="shared" si="99"/>
        <v>6.077615916902946E-2</v>
      </c>
      <c r="AT939" s="135">
        <v>0.93500000000000105</v>
      </c>
      <c r="AU939" s="135">
        <f t="shared" si="104"/>
        <v>341.27500000000038</v>
      </c>
      <c r="AV939" s="176">
        <f t="shared" si="100"/>
        <v>1.041696610151353</v>
      </c>
      <c r="AW939" s="135">
        <v>0.93500000000000105</v>
      </c>
      <c r="AX939" s="135">
        <f t="shared" si="105"/>
        <v>341.27500000000038</v>
      </c>
      <c r="AY939" s="90">
        <f t="shared" si="101"/>
        <v>1.8498193670281798E-2</v>
      </c>
      <c r="AZ939" s="176">
        <f t="shared" si="102"/>
        <v>1.1209709629906641</v>
      </c>
    </row>
    <row r="940" spans="43:52" x14ac:dyDescent="0.35">
      <c r="AQ940" s="135">
        <v>0.93600000000000105</v>
      </c>
      <c r="AR940" s="135">
        <f t="shared" si="103"/>
        <v>341.64000000000038</v>
      </c>
      <c r="AS940" s="176">
        <f t="shared" si="99"/>
        <v>6.0776159169029467E-2</v>
      </c>
      <c r="AT940" s="135">
        <v>0.93600000000000105</v>
      </c>
      <c r="AU940" s="135">
        <f t="shared" si="104"/>
        <v>341.64000000000038</v>
      </c>
      <c r="AV940" s="176">
        <f t="shared" si="100"/>
        <v>1.041696610151353</v>
      </c>
      <c r="AW940" s="135">
        <v>0.93600000000000105</v>
      </c>
      <c r="AX940" s="135">
        <f t="shared" si="105"/>
        <v>341.64000000000038</v>
      </c>
      <c r="AY940" s="90">
        <f t="shared" si="101"/>
        <v>1.8840669639034656E-2</v>
      </c>
      <c r="AZ940" s="176">
        <f t="shared" si="102"/>
        <v>1.121313438959417</v>
      </c>
    </row>
    <row r="941" spans="43:52" x14ac:dyDescent="0.35">
      <c r="AQ941" s="135">
        <v>0.93700000000000105</v>
      </c>
      <c r="AR941" s="135">
        <f t="shared" si="103"/>
        <v>342.00500000000039</v>
      </c>
      <c r="AS941" s="176">
        <f t="shared" si="99"/>
        <v>6.0776159169029467E-2</v>
      </c>
      <c r="AT941" s="135">
        <v>0.93700000000000105</v>
      </c>
      <c r="AU941" s="135">
        <f t="shared" si="104"/>
        <v>342.00500000000039</v>
      </c>
      <c r="AV941" s="176">
        <f t="shared" si="100"/>
        <v>1.041696610151353</v>
      </c>
      <c r="AW941" s="135">
        <v>0.93700000000000105</v>
      </c>
      <c r="AX941" s="135">
        <f t="shared" si="105"/>
        <v>342.00500000000039</v>
      </c>
      <c r="AY941" s="90">
        <f t="shared" si="101"/>
        <v>1.9183145607786074E-2</v>
      </c>
      <c r="AZ941" s="176">
        <f t="shared" si="102"/>
        <v>1.1216559149281684</v>
      </c>
    </row>
    <row r="942" spans="43:52" x14ac:dyDescent="0.35">
      <c r="AQ942" s="135">
        <v>0.93800000000000106</v>
      </c>
      <c r="AR942" s="135">
        <f t="shared" si="103"/>
        <v>342.3700000000004</v>
      </c>
      <c r="AS942" s="176">
        <f t="shared" si="99"/>
        <v>6.0776159169029467E-2</v>
      </c>
      <c r="AT942" s="135">
        <v>0.93800000000000106</v>
      </c>
      <c r="AU942" s="135">
        <f t="shared" si="104"/>
        <v>342.3700000000004</v>
      </c>
      <c r="AV942" s="176">
        <f t="shared" si="100"/>
        <v>1.041696610151353</v>
      </c>
      <c r="AW942" s="135">
        <v>0.93800000000000106</v>
      </c>
      <c r="AX942" s="135">
        <f t="shared" si="105"/>
        <v>342.3700000000004</v>
      </c>
      <c r="AY942" s="90">
        <f t="shared" si="101"/>
        <v>1.9525621576536711E-2</v>
      </c>
      <c r="AZ942" s="176">
        <f t="shared" si="102"/>
        <v>1.1219983908969191</v>
      </c>
    </row>
    <row r="943" spans="43:52" x14ac:dyDescent="0.35">
      <c r="AQ943" s="135">
        <v>0.93900000000000095</v>
      </c>
      <c r="AR943" s="135">
        <f t="shared" si="103"/>
        <v>342.73500000000035</v>
      </c>
      <c r="AS943" s="176">
        <f t="shared" si="99"/>
        <v>6.0776159169029474E-2</v>
      </c>
      <c r="AT943" s="135">
        <v>0.93900000000000095</v>
      </c>
      <c r="AU943" s="135">
        <f t="shared" si="104"/>
        <v>342.73500000000035</v>
      </c>
      <c r="AV943" s="176">
        <f t="shared" si="100"/>
        <v>1.041696610151353</v>
      </c>
      <c r="AW943" s="135">
        <v>0.93900000000000095</v>
      </c>
      <c r="AX943" s="135">
        <f t="shared" si="105"/>
        <v>342.73500000000035</v>
      </c>
      <c r="AY943" s="90">
        <f t="shared" si="101"/>
        <v>1.9868097545285682E-2</v>
      </c>
      <c r="AZ943" s="176">
        <f t="shared" si="102"/>
        <v>1.122340866865668</v>
      </c>
    </row>
    <row r="944" spans="43:52" x14ac:dyDescent="0.35">
      <c r="AQ944" s="135">
        <v>0.94000000000000095</v>
      </c>
      <c r="AR944" s="135">
        <f t="shared" si="103"/>
        <v>343.10000000000036</v>
      </c>
      <c r="AS944" s="176">
        <f t="shared" si="99"/>
        <v>6.0776159169029474E-2</v>
      </c>
      <c r="AT944" s="135">
        <v>0.94000000000000095</v>
      </c>
      <c r="AU944" s="135">
        <f t="shared" si="104"/>
        <v>343.10000000000036</v>
      </c>
      <c r="AV944" s="176">
        <f t="shared" si="100"/>
        <v>1.041696610151353</v>
      </c>
      <c r="AW944" s="135">
        <v>0.94000000000000095</v>
      </c>
      <c r="AX944" s="135">
        <f t="shared" si="105"/>
        <v>343.10000000000036</v>
      </c>
      <c r="AY944" s="90">
        <f t="shared" si="101"/>
        <v>2.0210573514033655E-2</v>
      </c>
      <c r="AZ944" s="176">
        <f t="shared" si="102"/>
        <v>1.1226833428344161</v>
      </c>
    </row>
    <row r="945" spans="43:52" x14ac:dyDescent="0.35">
      <c r="AQ945" s="135">
        <v>0.94100000000000095</v>
      </c>
      <c r="AR945" s="135">
        <f t="shared" si="103"/>
        <v>343.46500000000037</v>
      </c>
      <c r="AS945" s="176">
        <f t="shared" si="99"/>
        <v>6.0776159169029481E-2</v>
      </c>
      <c r="AT945" s="135">
        <v>0.94100000000000095</v>
      </c>
      <c r="AU945" s="135">
        <f t="shared" si="104"/>
        <v>343.46500000000037</v>
      </c>
      <c r="AV945" s="176">
        <f t="shared" si="100"/>
        <v>1.041696610151353</v>
      </c>
      <c r="AW945" s="135">
        <v>0.94100000000000095</v>
      </c>
      <c r="AX945" s="135">
        <f t="shared" si="105"/>
        <v>343.46500000000037</v>
      </c>
      <c r="AY945" s="90">
        <f t="shared" si="101"/>
        <v>2.0553049482780406E-2</v>
      </c>
      <c r="AZ945" s="176">
        <f t="shared" si="102"/>
        <v>1.1230258188031628</v>
      </c>
    </row>
    <row r="946" spans="43:52" x14ac:dyDescent="0.35">
      <c r="AQ946" s="135">
        <v>0.94200000000000095</v>
      </c>
      <c r="AR946" s="135">
        <f t="shared" si="103"/>
        <v>343.83000000000033</v>
      </c>
      <c r="AS946" s="176">
        <f t="shared" si="99"/>
        <v>6.0776159169029481E-2</v>
      </c>
      <c r="AT946" s="135">
        <v>0.94200000000000095</v>
      </c>
      <c r="AU946" s="135">
        <f t="shared" si="104"/>
        <v>343.83000000000033</v>
      </c>
      <c r="AV946" s="176">
        <f t="shared" si="100"/>
        <v>1.041696610151353</v>
      </c>
      <c r="AW946" s="135">
        <v>0.94200000000000095</v>
      </c>
      <c r="AX946" s="135">
        <f t="shared" si="105"/>
        <v>343.83000000000033</v>
      </c>
      <c r="AY946" s="90">
        <f t="shared" si="101"/>
        <v>2.0895525451525711E-2</v>
      </c>
      <c r="AZ946" s="176">
        <f t="shared" si="102"/>
        <v>1.1233682947719081</v>
      </c>
    </row>
    <row r="947" spans="43:52" x14ac:dyDescent="0.35">
      <c r="AQ947" s="135">
        <v>0.94300000000000095</v>
      </c>
      <c r="AR947" s="135">
        <f t="shared" si="103"/>
        <v>344.19500000000033</v>
      </c>
      <c r="AS947" s="176">
        <f t="shared" si="99"/>
        <v>6.0776159169029481E-2</v>
      </c>
      <c r="AT947" s="135">
        <v>0.94300000000000095</v>
      </c>
      <c r="AU947" s="135">
        <f t="shared" si="104"/>
        <v>344.19500000000033</v>
      </c>
      <c r="AV947" s="176">
        <f t="shared" si="100"/>
        <v>1.041696610151353</v>
      </c>
      <c r="AW947" s="135">
        <v>0.94300000000000095</v>
      </c>
      <c r="AX947" s="135">
        <f t="shared" si="105"/>
        <v>344.19500000000033</v>
      </c>
      <c r="AY947" s="90">
        <f t="shared" si="101"/>
        <v>2.1237958797249643E-2</v>
      </c>
      <c r="AZ947" s="176">
        <f t="shared" si="102"/>
        <v>1.123710728117632</v>
      </c>
    </row>
    <row r="948" spans="43:52" x14ac:dyDescent="0.35">
      <c r="AQ948" s="135">
        <v>0.94400000000000095</v>
      </c>
      <c r="AR948" s="135">
        <f t="shared" si="103"/>
        <v>344.56000000000034</v>
      </c>
      <c r="AS948" s="176">
        <f t="shared" si="99"/>
        <v>6.0776159169029488E-2</v>
      </c>
      <c r="AT948" s="135">
        <v>0.94400000000000095</v>
      </c>
      <c r="AU948" s="135">
        <f t="shared" si="104"/>
        <v>344.56000000000034</v>
      </c>
      <c r="AV948" s="176">
        <f t="shared" si="100"/>
        <v>1.041696610151353</v>
      </c>
      <c r="AW948" s="135">
        <v>0.94400000000000095</v>
      </c>
      <c r="AX948" s="135">
        <f t="shared" si="105"/>
        <v>344.56000000000034</v>
      </c>
      <c r="AY948" s="90">
        <f t="shared" si="101"/>
        <v>2.1580434765992727E-2</v>
      </c>
      <c r="AZ948" s="176">
        <f t="shared" si="102"/>
        <v>1.1240532040863751</v>
      </c>
    </row>
    <row r="949" spans="43:52" x14ac:dyDescent="0.35">
      <c r="AQ949" s="135">
        <v>0.94500000000000095</v>
      </c>
      <c r="AR949" s="135">
        <f t="shared" si="103"/>
        <v>344.92500000000035</v>
      </c>
      <c r="AS949" s="176">
        <f t="shared" si="99"/>
        <v>6.0776159169029488E-2</v>
      </c>
      <c r="AT949" s="135">
        <v>0.94500000000000095</v>
      </c>
      <c r="AU949" s="135">
        <f t="shared" si="104"/>
        <v>344.92500000000035</v>
      </c>
      <c r="AV949" s="176">
        <f t="shared" si="100"/>
        <v>1.041696610151353</v>
      </c>
      <c r="AW949" s="135">
        <v>0.94500000000000095</v>
      </c>
      <c r="AX949" s="135">
        <f t="shared" si="105"/>
        <v>344.92500000000035</v>
      </c>
      <c r="AY949" s="90">
        <f t="shared" si="101"/>
        <v>2.1922910734734589E-2</v>
      </c>
      <c r="AZ949" s="176">
        <f t="shared" si="102"/>
        <v>1.1243956800551169</v>
      </c>
    </row>
    <row r="950" spans="43:52" x14ac:dyDescent="0.35">
      <c r="AQ950" s="135">
        <v>0.94600000000000095</v>
      </c>
      <c r="AR950" s="135">
        <f t="shared" si="103"/>
        <v>345.29000000000036</v>
      </c>
      <c r="AS950" s="176">
        <f t="shared" si="99"/>
        <v>6.0776159169029488E-2</v>
      </c>
      <c r="AT950" s="135">
        <v>0.94600000000000095</v>
      </c>
      <c r="AU950" s="135">
        <f t="shared" si="104"/>
        <v>345.29000000000036</v>
      </c>
      <c r="AV950" s="176">
        <f t="shared" si="100"/>
        <v>1.041696610151353</v>
      </c>
      <c r="AW950" s="135">
        <v>0.94600000000000095</v>
      </c>
      <c r="AX950" s="135">
        <f t="shared" si="105"/>
        <v>345.29000000000036</v>
      </c>
      <c r="AY950" s="90">
        <f t="shared" si="101"/>
        <v>2.2265386703475009E-2</v>
      </c>
      <c r="AZ950" s="176">
        <f t="shared" si="102"/>
        <v>1.1247381560238574</v>
      </c>
    </row>
    <row r="951" spans="43:52" x14ac:dyDescent="0.35">
      <c r="AQ951" s="135">
        <v>0.94700000000000095</v>
      </c>
      <c r="AR951" s="135">
        <f t="shared" si="103"/>
        <v>345.65500000000037</v>
      </c>
      <c r="AS951" s="176">
        <f t="shared" si="99"/>
        <v>6.0776159169029495E-2</v>
      </c>
      <c r="AT951" s="135">
        <v>0.94700000000000095</v>
      </c>
      <c r="AU951" s="135">
        <f t="shared" si="104"/>
        <v>345.65500000000037</v>
      </c>
      <c r="AV951" s="176">
        <f t="shared" si="100"/>
        <v>1.041696610151353</v>
      </c>
      <c r="AW951" s="135">
        <v>0.94700000000000095</v>
      </c>
      <c r="AX951" s="135">
        <f t="shared" si="105"/>
        <v>345.65500000000037</v>
      </c>
      <c r="AY951" s="90">
        <f t="shared" si="101"/>
        <v>2.2607862672214648E-2</v>
      </c>
      <c r="AZ951" s="176">
        <f t="shared" si="102"/>
        <v>1.125080631992597</v>
      </c>
    </row>
    <row r="952" spans="43:52" x14ac:dyDescent="0.35">
      <c r="AQ952" s="135">
        <v>0.94800000000000095</v>
      </c>
      <c r="AR952" s="135">
        <f t="shared" si="103"/>
        <v>346.02000000000032</v>
      </c>
      <c r="AS952" s="176">
        <f t="shared" si="99"/>
        <v>6.0776159169029495E-2</v>
      </c>
      <c r="AT952" s="135">
        <v>0.94800000000000095</v>
      </c>
      <c r="AU952" s="135">
        <f t="shared" si="104"/>
        <v>346.02000000000032</v>
      </c>
      <c r="AV952" s="176">
        <f t="shared" si="100"/>
        <v>1.041696610151353</v>
      </c>
      <c r="AW952" s="135">
        <v>0.94800000000000095</v>
      </c>
      <c r="AX952" s="135">
        <f t="shared" si="105"/>
        <v>346.02000000000032</v>
      </c>
      <c r="AY952" s="90">
        <f t="shared" si="101"/>
        <v>2.2950338640952622E-2</v>
      </c>
      <c r="AZ952" s="176">
        <f t="shared" si="102"/>
        <v>1.125423107961335</v>
      </c>
    </row>
    <row r="953" spans="43:52" x14ac:dyDescent="0.35">
      <c r="AQ953" s="135">
        <v>0.94900000000000095</v>
      </c>
      <c r="AR953" s="135">
        <f t="shared" si="103"/>
        <v>346.38500000000033</v>
      </c>
      <c r="AS953" s="176">
        <f t="shared" si="99"/>
        <v>6.0776159169029495E-2</v>
      </c>
      <c r="AT953" s="135">
        <v>0.94900000000000095</v>
      </c>
      <c r="AU953" s="135">
        <f t="shared" si="104"/>
        <v>346.38500000000033</v>
      </c>
      <c r="AV953" s="176">
        <f t="shared" si="100"/>
        <v>1.041696610151353</v>
      </c>
      <c r="AW953" s="135">
        <v>0.94900000000000095</v>
      </c>
      <c r="AX953" s="135">
        <f t="shared" si="105"/>
        <v>346.38500000000033</v>
      </c>
      <c r="AY953" s="90">
        <f t="shared" si="101"/>
        <v>2.3292814609689596E-2</v>
      </c>
      <c r="AZ953" s="176">
        <f t="shared" si="102"/>
        <v>1.125765583930072</v>
      </c>
    </row>
    <row r="954" spans="43:52" x14ac:dyDescent="0.35">
      <c r="AQ954" s="135">
        <v>0.95000000000000095</v>
      </c>
      <c r="AR954" s="135">
        <f t="shared" si="103"/>
        <v>346.75000000000034</v>
      </c>
      <c r="AS954" s="176">
        <f t="shared" si="99"/>
        <v>6.0776159169029502E-2</v>
      </c>
      <c r="AT954" s="135">
        <v>0.95000000000000095</v>
      </c>
      <c r="AU954" s="135">
        <f t="shared" si="104"/>
        <v>346.75000000000034</v>
      </c>
      <c r="AV954" s="176">
        <f t="shared" si="100"/>
        <v>1.041696610151353</v>
      </c>
      <c r="AW954" s="135">
        <v>0.95000000000000095</v>
      </c>
      <c r="AX954" s="135">
        <f t="shared" si="105"/>
        <v>346.75000000000034</v>
      </c>
      <c r="AY954" s="90">
        <f t="shared" si="101"/>
        <v>2.363524795540475E-2</v>
      </c>
      <c r="AZ954" s="176">
        <f t="shared" si="102"/>
        <v>1.1261080172757871</v>
      </c>
    </row>
    <row r="955" spans="43:52" x14ac:dyDescent="0.35">
      <c r="AQ955" s="135">
        <v>0.95100000000000096</v>
      </c>
      <c r="AR955" s="135">
        <f t="shared" si="103"/>
        <v>347.11500000000035</v>
      </c>
      <c r="AS955" s="176">
        <f t="shared" si="99"/>
        <v>6.0776159169029502E-2</v>
      </c>
      <c r="AT955" s="135">
        <v>0.95100000000000096</v>
      </c>
      <c r="AU955" s="135">
        <f t="shared" si="104"/>
        <v>347.11500000000035</v>
      </c>
      <c r="AV955" s="176">
        <f t="shared" si="100"/>
        <v>1.041696610151353</v>
      </c>
      <c r="AW955" s="135">
        <v>0.95100000000000096</v>
      </c>
      <c r="AX955" s="135">
        <f t="shared" si="105"/>
        <v>347.11500000000035</v>
      </c>
      <c r="AY955" s="90">
        <f t="shared" si="101"/>
        <v>2.3977723924139504E-2</v>
      </c>
      <c r="AZ955" s="176">
        <f t="shared" si="102"/>
        <v>1.1264504932445218</v>
      </c>
    </row>
    <row r="956" spans="43:52" x14ac:dyDescent="0.35">
      <c r="AQ956" s="135">
        <v>0.95200000000000096</v>
      </c>
      <c r="AR956" s="135">
        <f t="shared" si="103"/>
        <v>347.48000000000036</v>
      </c>
      <c r="AS956" s="176">
        <f t="shared" si="99"/>
        <v>6.0776159169029502E-2</v>
      </c>
      <c r="AT956" s="135">
        <v>0.95200000000000096</v>
      </c>
      <c r="AU956" s="135">
        <f t="shared" si="104"/>
        <v>347.48000000000036</v>
      </c>
      <c r="AV956" s="176">
        <f t="shared" si="100"/>
        <v>1.041696610151353</v>
      </c>
      <c r="AW956" s="135">
        <v>0.95200000000000096</v>
      </c>
      <c r="AX956" s="135">
        <f t="shared" si="105"/>
        <v>347.48000000000036</v>
      </c>
      <c r="AY956" s="90">
        <f t="shared" si="101"/>
        <v>2.4320199892872589E-2</v>
      </c>
      <c r="AZ956" s="176">
        <f t="shared" si="102"/>
        <v>1.126792969213255</v>
      </c>
    </row>
    <row r="957" spans="43:52" x14ac:dyDescent="0.35">
      <c r="AQ957" s="135">
        <v>0.95300000000000096</v>
      </c>
      <c r="AR957" s="135">
        <f t="shared" si="103"/>
        <v>347.84500000000037</v>
      </c>
      <c r="AS957" s="176">
        <f t="shared" si="99"/>
        <v>6.0776159169029502E-2</v>
      </c>
      <c r="AT957" s="135">
        <v>0.95300000000000096</v>
      </c>
      <c r="AU957" s="135">
        <f t="shared" si="104"/>
        <v>347.84500000000037</v>
      </c>
      <c r="AV957" s="176">
        <f t="shared" si="100"/>
        <v>1.041696610151353</v>
      </c>
      <c r="AW957" s="135">
        <v>0.95300000000000096</v>
      </c>
      <c r="AX957" s="135">
        <f t="shared" si="105"/>
        <v>347.84500000000037</v>
      </c>
      <c r="AY957" s="90">
        <f t="shared" si="101"/>
        <v>2.4662675861604675E-2</v>
      </c>
      <c r="AZ957" s="176">
        <f t="shared" si="102"/>
        <v>1.1271354451819871</v>
      </c>
    </row>
    <row r="958" spans="43:52" x14ac:dyDescent="0.35">
      <c r="AQ958" s="135">
        <v>0.95400000000000096</v>
      </c>
      <c r="AR958" s="135">
        <f t="shared" si="103"/>
        <v>348.21000000000038</v>
      </c>
      <c r="AS958" s="176">
        <f t="shared" si="99"/>
        <v>6.0776159169029509E-2</v>
      </c>
      <c r="AT958" s="135">
        <v>0.95400000000000096</v>
      </c>
      <c r="AU958" s="135">
        <f t="shared" si="104"/>
        <v>348.21000000000038</v>
      </c>
      <c r="AV958" s="176">
        <f t="shared" si="100"/>
        <v>1.041696610151353</v>
      </c>
      <c r="AW958" s="135">
        <v>0.95400000000000096</v>
      </c>
      <c r="AX958" s="135">
        <f t="shared" si="105"/>
        <v>348.21000000000038</v>
      </c>
      <c r="AY958" s="90">
        <f t="shared" si="101"/>
        <v>2.500515183033554E-2</v>
      </c>
      <c r="AZ958" s="176">
        <f t="shared" si="102"/>
        <v>1.127477921150718</v>
      </c>
    </row>
    <row r="959" spans="43:52" x14ac:dyDescent="0.35">
      <c r="AQ959" s="135">
        <v>0.95500000000000096</v>
      </c>
      <c r="AR959" s="135">
        <f t="shared" si="103"/>
        <v>348.57500000000033</v>
      </c>
      <c r="AS959" s="176">
        <f t="shared" si="99"/>
        <v>6.0776159169029509E-2</v>
      </c>
      <c r="AT959" s="135">
        <v>0.95500000000000096</v>
      </c>
      <c r="AU959" s="135">
        <f t="shared" si="104"/>
        <v>348.57500000000033</v>
      </c>
      <c r="AV959" s="176">
        <f t="shared" si="100"/>
        <v>1.041696610151353</v>
      </c>
      <c r="AW959" s="135">
        <v>0.95500000000000096</v>
      </c>
      <c r="AX959" s="135">
        <f t="shared" si="105"/>
        <v>348.57500000000033</v>
      </c>
      <c r="AY959" s="90">
        <f t="shared" si="101"/>
        <v>2.5347627799064958E-2</v>
      </c>
      <c r="AZ959" s="176">
        <f t="shared" si="102"/>
        <v>1.1278203971194474</v>
      </c>
    </row>
    <row r="960" spans="43:52" x14ac:dyDescent="0.35">
      <c r="AQ960" s="135">
        <v>0.95600000000000096</v>
      </c>
      <c r="AR960" s="135">
        <f t="shared" si="103"/>
        <v>348.94000000000034</v>
      </c>
      <c r="AS960" s="176">
        <f t="shared" si="99"/>
        <v>6.0776159169029509E-2</v>
      </c>
      <c r="AT960" s="135">
        <v>0.95600000000000096</v>
      </c>
      <c r="AU960" s="135">
        <f t="shared" si="104"/>
        <v>348.94000000000034</v>
      </c>
      <c r="AV960" s="176">
        <f t="shared" si="100"/>
        <v>1.041696610151353</v>
      </c>
      <c r="AW960" s="135">
        <v>0.95600000000000096</v>
      </c>
      <c r="AX960" s="135">
        <f t="shared" si="105"/>
        <v>348.94000000000034</v>
      </c>
      <c r="AY960" s="90">
        <f t="shared" si="101"/>
        <v>2.569010376779338E-2</v>
      </c>
      <c r="AZ960" s="176">
        <f t="shared" si="102"/>
        <v>1.1281628730881759</v>
      </c>
    </row>
    <row r="961" spans="43:52" x14ac:dyDescent="0.35">
      <c r="AQ961" s="135">
        <v>0.95700000000000096</v>
      </c>
      <c r="AR961" s="135">
        <f t="shared" si="103"/>
        <v>349.30500000000035</v>
      </c>
      <c r="AS961" s="176">
        <f t="shared" si="99"/>
        <v>6.0776159169029509E-2</v>
      </c>
      <c r="AT961" s="135">
        <v>0.95700000000000096</v>
      </c>
      <c r="AU961" s="135">
        <f t="shared" si="104"/>
        <v>349.30500000000035</v>
      </c>
      <c r="AV961" s="176">
        <f t="shared" si="100"/>
        <v>1.041696610151353</v>
      </c>
      <c r="AW961" s="135">
        <v>0.95700000000000096</v>
      </c>
      <c r="AX961" s="135">
        <f t="shared" si="105"/>
        <v>349.30500000000035</v>
      </c>
      <c r="AY961" s="90">
        <f t="shared" si="101"/>
        <v>2.6032579736520577E-2</v>
      </c>
      <c r="AZ961" s="176">
        <f t="shared" si="102"/>
        <v>1.128505349056903</v>
      </c>
    </row>
    <row r="962" spans="43:52" x14ac:dyDescent="0.35">
      <c r="AQ962" s="135">
        <v>0.95800000000000096</v>
      </c>
      <c r="AR962" s="135">
        <f t="shared" si="103"/>
        <v>349.67000000000036</v>
      </c>
      <c r="AS962" s="176">
        <f t="shared" si="99"/>
        <v>6.0776159169029509E-2</v>
      </c>
      <c r="AT962" s="135">
        <v>0.95800000000000096</v>
      </c>
      <c r="AU962" s="135">
        <f t="shared" si="104"/>
        <v>349.67000000000036</v>
      </c>
      <c r="AV962" s="176">
        <f t="shared" si="100"/>
        <v>1.041696610151353</v>
      </c>
      <c r="AW962" s="135">
        <v>0.95800000000000096</v>
      </c>
      <c r="AX962" s="135">
        <f t="shared" si="105"/>
        <v>349.67000000000036</v>
      </c>
      <c r="AY962" s="90">
        <f t="shared" si="101"/>
        <v>2.637501308222618E-2</v>
      </c>
      <c r="AZ962" s="176">
        <f t="shared" si="102"/>
        <v>1.1288477824026086</v>
      </c>
    </row>
    <row r="963" spans="43:52" x14ac:dyDescent="0.35">
      <c r="AQ963" s="135">
        <v>0.95900000000000096</v>
      </c>
      <c r="AR963" s="135">
        <f t="shared" si="103"/>
        <v>350.03500000000037</v>
      </c>
      <c r="AS963" s="176">
        <f t="shared" si="99"/>
        <v>6.0776159169029516E-2</v>
      </c>
      <c r="AT963" s="135">
        <v>0.95900000000000096</v>
      </c>
      <c r="AU963" s="135">
        <f t="shared" si="104"/>
        <v>350.03500000000037</v>
      </c>
      <c r="AV963" s="176">
        <f t="shared" si="100"/>
        <v>1.041696610151353</v>
      </c>
      <c r="AW963" s="135">
        <v>0.95900000000000096</v>
      </c>
      <c r="AX963" s="135">
        <f t="shared" si="105"/>
        <v>350.03500000000037</v>
      </c>
      <c r="AY963" s="90">
        <f t="shared" si="101"/>
        <v>2.6717489050950709E-2</v>
      </c>
      <c r="AZ963" s="176">
        <f t="shared" si="102"/>
        <v>1.1291902583713331</v>
      </c>
    </row>
    <row r="964" spans="43:52" x14ac:dyDescent="0.35">
      <c r="AQ964" s="135">
        <v>0.96000000000000096</v>
      </c>
      <c r="AR964" s="135">
        <f t="shared" si="103"/>
        <v>350.40000000000038</v>
      </c>
      <c r="AS964" s="176">
        <f t="shared" ref="AS964:AS1027" si="106">$BP$36*$BR$20/$BR$13*(1-EXP(-$BR$13*AQ964))</f>
        <v>6.0776159169029516E-2</v>
      </c>
      <c r="AT964" s="135">
        <v>0.96000000000000096</v>
      </c>
      <c r="AU964" s="135">
        <f t="shared" si="104"/>
        <v>350.40000000000038</v>
      </c>
      <c r="AV964" s="176">
        <f t="shared" ref="AV964:AV1027" si="107">$BR$15*$BR$20/$BR$14*(1-EXP(-$BR$14*AT964))-$BR$16*(EXP(-$BR$13*AT964)-EXP(-$BR$14*AT964))</f>
        <v>1.041696610151353</v>
      </c>
      <c r="AW964" s="135">
        <v>0.96000000000000096</v>
      </c>
      <c r="AX964" s="135">
        <f t="shared" si="105"/>
        <v>350.40000000000038</v>
      </c>
      <c r="AY964" s="90">
        <f t="shared" ref="AY964:AY1027" si="108">-EXP(-(Lm)*AW964)*(-$BR$17+(EXP(Lm-$BR$14)-EXP((Lm-$BR$14)*AW964))*(($BR$20*$BR$15-$BR$14*$BR$16+$BR$16*Lm)*$BR$14-$BR$20*$BR$15*Lm)/($BR$14*($BR$14-Lm))+$BR$16*($BR$14-Lm)*(1-EXP((Lm-$BR$13)*AW964))/($BR$13-Lm)+$BR$20*(EXP(Lm*AW964)-1)*($BR$15*(1/$BR$14-1/Lm)+1/($BP$42*Lm))+($BR$20*$BR$15/$BR$14-$BR$16)*(1-EXP(Lm-$BR$14)))</f>
        <v>2.7059965019674243E-2</v>
      </c>
      <c r="AZ964" s="176">
        <f t="shared" ref="AZ964:AZ1027" si="109">AS964+AV964+AY964</f>
        <v>1.1295327343400567</v>
      </c>
    </row>
    <row r="965" spans="43:52" x14ac:dyDescent="0.35">
      <c r="AQ965" s="135">
        <v>0.96100000000000096</v>
      </c>
      <c r="AR965" s="135">
        <f t="shared" si="103"/>
        <v>350.76500000000033</v>
      </c>
      <c r="AS965" s="176">
        <f t="shared" si="106"/>
        <v>6.0776159169029516E-2</v>
      </c>
      <c r="AT965" s="135">
        <v>0.96100000000000096</v>
      </c>
      <c r="AU965" s="135">
        <f t="shared" si="104"/>
        <v>350.76500000000033</v>
      </c>
      <c r="AV965" s="176">
        <f t="shared" si="107"/>
        <v>1.041696610151353</v>
      </c>
      <c r="AW965" s="135">
        <v>0.96100000000000096</v>
      </c>
      <c r="AX965" s="135">
        <f t="shared" si="105"/>
        <v>350.76500000000033</v>
      </c>
      <c r="AY965" s="90">
        <f t="shared" si="108"/>
        <v>2.7402440988396552E-2</v>
      </c>
      <c r="AZ965" s="176">
        <f t="shared" si="109"/>
        <v>1.129875210308779</v>
      </c>
    </row>
    <row r="966" spans="43:52" x14ac:dyDescent="0.35">
      <c r="AQ966" s="135">
        <v>0.96200000000000097</v>
      </c>
      <c r="AR966" s="135">
        <f t="shared" ref="AR966:AR1029" si="110">AQ966*365</f>
        <v>351.13000000000034</v>
      </c>
      <c r="AS966" s="176">
        <f t="shared" si="106"/>
        <v>6.0776159169029516E-2</v>
      </c>
      <c r="AT966" s="135">
        <v>0.96200000000000097</v>
      </c>
      <c r="AU966" s="135">
        <f t="shared" ref="AU966:AU1029" si="111">AT966*365</f>
        <v>351.13000000000034</v>
      </c>
      <c r="AV966" s="176">
        <f t="shared" si="107"/>
        <v>1.041696610151353</v>
      </c>
      <c r="AW966" s="135">
        <v>0.96200000000000097</v>
      </c>
      <c r="AX966" s="135">
        <f t="shared" ref="AX966:AX1029" si="112">AW966*365</f>
        <v>351.13000000000034</v>
      </c>
      <c r="AY966" s="90">
        <f t="shared" si="108"/>
        <v>2.774491695711764E-2</v>
      </c>
      <c r="AZ966" s="176">
        <f t="shared" si="109"/>
        <v>1.1302176862775</v>
      </c>
    </row>
    <row r="967" spans="43:52" x14ac:dyDescent="0.35">
      <c r="AQ967" s="135">
        <v>0.96300000000000097</v>
      </c>
      <c r="AR967" s="135">
        <f t="shared" si="110"/>
        <v>351.49500000000035</v>
      </c>
      <c r="AS967" s="176">
        <f t="shared" si="106"/>
        <v>6.0776159169029516E-2</v>
      </c>
      <c r="AT967" s="135">
        <v>0.96300000000000097</v>
      </c>
      <c r="AU967" s="135">
        <f t="shared" si="111"/>
        <v>351.49500000000035</v>
      </c>
      <c r="AV967" s="176">
        <f t="shared" si="107"/>
        <v>1.041696610151353</v>
      </c>
      <c r="AW967" s="135">
        <v>0.96300000000000097</v>
      </c>
      <c r="AX967" s="135">
        <f t="shared" si="112"/>
        <v>351.49500000000035</v>
      </c>
      <c r="AY967" s="90">
        <f t="shared" si="108"/>
        <v>2.8087392925837507E-2</v>
      </c>
      <c r="AZ967" s="176">
        <f t="shared" si="109"/>
        <v>1.13056016224622</v>
      </c>
    </row>
    <row r="968" spans="43:52" x14ac:dyDescent="0.35">
      <c r="AQ968" s="135">
        <v>0.96400000000000097</v>
      </c>
      <c r="AR968" s="135">
        <f t="shared" si="110"/>
        <v>351.86000000000035</v>
      </c>
      <c r="AS968" s="176">
        <f t="shared" si="106"/>
        <v>6.0776159169029523E-2</v>
      </c>
      <c r="AT968" s="135">
        <v>0.96400000000000097</v>
      </c>
      <c r="AU968" s="135">
        <f t="shared" si="111"/>
        <v>351.86000000000035</v>
      </c>
      <c r="AV968" s="176">
        <f t="shared" si="107"/>
        <v>1.041696610151353</v>
      </c>
      <c r="AW968" s="135">
        <v>0.96400000000000097</v>
      </c>
      <c r="AX968" s="135">
        <f t="shared" si="112"/>
        <v>351.86000000000035</v>
      </c>
      <c r="AY968" s="90">
        <f t="shared" si="108"/>
        <v>2.842986889455593E-2</v>
      </c>
      <c r="AZ968" s="176">
        <f t="shared" si="109"/>
        <v>1.1309026382149383</v>
      </c>
    </row>
    <row r="969" spans="43:52" x14ac:dyDescent="0.35">
      <c r="AQ969" s="135">
        <v>0.96500000000000097</v>
      </c>
      <c r="AR969" s="135">
        <f t="shared" si="110"/>
        <v>352.22500000000036</v>
      </c>
      <c r="AS969" s="176">
        <f t="shared" si="106"/>
        <v>6.0776159169029523E-2</v>
      </c>
      <c r="AT969" s="135">
        <v>0.96500000000000097</v>
      </c>
      <c r="AU969" s="135">
        <f t="shared" si="111"/>
        <v>352.22500000000036</v>
      </c>
      <c r="AV969" s="176">
        <f t="shared" si="107"/>
        <v>1.041696610151353</v>
      </c>
      <c r="AW969" s="135">
        <v>0.96500000000000097</v>
      </c>
      <c r="AX969" s="135">
        <f t="shared" si="112"/>
        <v>352.22500000000036</v>
      </c>
      <c r="AY969" s="90">
        <f t="shared" si="108"/>
        <v>2.8772344863273128E-2</v>
      </c>
      <c r="AZ969" s="176">
        <f t="shared" si="109"/>
        <v>1.1312451141836555</v>
      </c>
    </row>
    <row r="970" spans="43:52" x14ac:dyDescent="0.35">
      <c r="AQ970" s="135">
        <v>0.96600000000000097</v>
      </c>
      <c r="AR970" s="135">
        <f t="shared" si="110"/>
        <v>352.59000000000037</v>
      </c>
      <c r="AS970" s="176">
        <f t="shared" si="106"/>
        <v>6.0776159169029523E-2</v>
      </c>
      <c r="AT970" s="135">
        <v>0.96600000000000097</v>
      </c>
      <c r="AU970" s="135">
        <f t="shared" si="111"/>
        <v>352.59000000000037</v>
      </c>
      <c r="AV970" s="176">
        <f t="shared" si="107"/>
        <v>1.041696610151353</v>
      </c>
      <c r="AW970" s="135">
        <v>0.96600000000000097</v>
      </c>
      <c r="AX970" s="135">
        <f t="shared" si="112"/>
        <v>352.59000000000037</v>
      </c>
      <c r="AY970" s="90">
        <f t="shared" si="108"/>
        <v>2.9114778208968954E-2</v>
      </c>
      <c r="AZ970" s="176">
        <f t="shared" si="109"/>
        <v>1.1315875475293513</v>
      </c>
    </row>
    <row r="971" spans="43:52" x14ac:dyDescent="0.35">
      <c r="AQ971" s="135">
        <v>0.96700000000000097</v>
      </c>
      <c r="AR971" s="135">
        <f t="shared" si="110"/>
        <v>352.95500000000038</v>
      </c>
      <c r="AS971" s="176">
        <f t="shared" si="106"/>
        <v>6.0776159169029523E-2</v>
      </c>
      <c r="AT971" s="135">
        <v>0.96700000000000097</v>
      </c>
      <c r="AU971" s="135">
        <f t="shared" si="111"/>
        <v>352.95500000000038</v>
      </c>
      <c r="AV971" s="176">
        <f t="shared" si="107"/>
        <v>1.041696610151353</v>
      </c>
      <c r="AW971" s="135">
        <v>0.96700000000000097</v>
      </c>
      <c r="AX971" s="135">
        <f t="shared" si="112"/>
        <v>352.95500000000038</v>
      </c>
      <c r="AY971" s="90">
        <f t="shared" si="108"/>
        <v>2.9457254177683932E-2</v>
      </c>
      <c r="AZ971" s="176">
        <f t="shared" si="109"/>
        <v>1.1319300234980663</v>
      </c>
    </row>
    <row r="972" spans="43:52" x14ac:dyDescent="0.35">
      <c r="AQ972" s="135">
        <v>0.96800000000000097</v>
      </c>
      <c r="AR972" s="135">
        <f t="shared" si="110"/>
        <v>353.32000000000033</v>
      </c>
      <c r="AS972" s="176">
        <f t="shared" si="106"/>
        <v>6.0776159169029523E-2</v>
      </c>
      <c r="AT972" s="135">
        <v>0.96800000000000097</v>
      </c>
      <c r="AU972" s="135">
        <f t="shared" si="111"/>
        <v>353.32000000000033</v>
      </c>
      <c r="AV972" s="176">
        <f t="shared" si="107"/>
        <v>1.041696610151353</v>
      </c>
      <c r="AW972" s="135">
        <v>0.96800000000000097</v>
      </c>
      <c r="AX972" s="135">
        <f t="shared" si="112"/>
        <v>353.32000000000033</v>
      </c>
      <c r="AY972" s="90">
        <f t="shared" si="108"/>
        <v>2.9799730146397689E-2</v>
      </c>
      <c r="AZ972" s="176">
        <f t="shared" si="109"/>
        <v>1.1322724994667801</v>
      </c>
    </row>
    <row r="973" spans="43:52" x14ac:dyDescent="0.35">
      <c r="AQ973" s="135">
        <v>0.96900000000000097</v>
      </c>
      <c r="AR973" s="135">
        <f t="shared" si="110"/>
        <v>353.68500000000034</v>
      </c>
      <c r="AS973" s="176">
        <f t="shared" si="106"/>
        <v>6.0776159169029523E-2</v>
      </c>
      <c r="AT973" s="135">
        <v>0.96900000000000097</v>
      </c>
      <c r="AU973" s="135">
        <f t="shared" si="111"/>
        <v>353.68500000000034</v>
      </c>
      <c r="AV973" s="176">
        <f t="shared" si="107"/>
        <v>1.041696610151353</v>
      </c>
      <c r="AW973" s="135">
        <v>0.96900000000000097</v>
      </c>
      <c r="AX973" s="135">
        <f t="shared" si="112"/>
        <v>353.68500000000034</v>
      </c>
      <c r="AY973" s="90">
        <f t="shared" si="108"/>
        <v>3.0142206115109999E-2</v>
      </c>
      <c r="AZ973" s="176">
        <f t="shared" si="109"/>
        <v>1.1326149754354924</v>
      </c>
    </row>
    <row r="974" spans="43:52" x14ac:dyDescent="0.35">
      <c r="AQ974" s="135">
        <v>0.97000000000000097</v>
      </c>
      <c r="AR974" s="135">
        <f t="shared" si="110"/>
        <v>354.05000000000035</v>
      </c>
      <c r="AS974" s="176">
        <f t="shared" si="106"/>
        <v>6.0776159169029523E-2</v>
      </c>
      <c r="AT974" s="135">
        <v>0.97000000000000097</v>
      </c>
      <c r="AU974" s="135">
        <f t="shared" si="111"/>
        <v>354.05000000000035</v>
      </c>
      <c r="AV974" s="176">
        <f t="shared" si="107"/>
        <v>1.041696610151353</v>
      </c>
      <c r="AW974" s="135">
        <v>0.97000000000000097</v>
      </c>
      <c r="AX974" s="135">
        <f t="shared" si="112"/>
        <v>354.05000000000035</v>
      </c>
      <c r="AY974" s="90">
        <f t="shared" si="108"/>
        <v>3.0484682083821532E-2</v>
      </c>
      <c r="AZ974" s="176">
        <f t="shared" si="109"/>
        <v>1.132957451404204</v>
      </c>
    </row>
    <row r="975" spans="43:52" x14ac:dyDescent="0.35">
      <c r="AQ975" s="135">
        <v>0.97100000000000097</v>
      </c>
      <c r="AR975" s="135">
        <f t="shared" si="110"/>
        <v>354.41500000000036</v>
      </c>
      <c r="AS975" s="176">
        <f t="shared" si="106"/>
        <v>6.077615916902953E-2</v>
      </c>
      <c r="AT975" s="135">
        <v>0.97100000000000097</v>
      </c>
      <c r="AU975" s="135">
        <f t="shared" si="111"/>
        <v>354.41500000000036</v>
      </c>
      <c r="AV975" s="176">
        <f t="shared" si="107"/>
        <v>1.041696610151353</v>
      </c>
      <c r="AW975" s="135">
        <v>0.97100000000000097</v>
      </c>
      <c r="AX975" s="135">
        <f t="shared" si="112"/>
        <v>354.41500000000036</v>
      </c>
      <c r="AY975" s="90">
        <f t="shared" si="108"/>
        <v>3.08271580525314E-2</v>
      </c>
      <c r="AZ975" s="176">
        <f t="shared" si="109"/>
        <v>1.1332999273729139</v>
      </c>
    </row>
    <row r="976" spans="43:52" x14ac:dyDescent="0.35">
      <c r="AQ976" s="135">
        <v>0.97200000000000097</v>
      </c>
      <c r="AR976" s="135">
        <f t="shared" si="110"/>
        <v>354.78000000000037</v>
      </c>
      <c r="AS976" s="176">
        <f t="shared" si="106"/>
        <v>6.077615916902953E-2</v>
      </c>
      <c r="AT976" s="135">
        <v>0.97200000000000097</v>
      </c>
      <c r="AU976" s="135">
        <f t="shared" si="111"/>
        <v>354.78000000000037</v>
      </c>
      <c r="AV976" s="176">
        <f t="shared" si="107"/>
        <v>1.041696610151353</v>
      </c>
      <c r="AW976" s="135">
        <v>0.97200000000000097</v>
      </c>
      <c r="AX976" s="135">
        <f t="shared" si="112"/>
        <v>354.78000000000037</v>
      </c>
      <c r="AY976" s="90">
        <f t="shared" si="108"/>
        <v>3.1169634021240272E-2</v>
      </c>
      <c r="AZ976" s="176">
        <f t="shared" si="109"/>
        <v>1.1336424033416226</v>
      </c>
    </row>
    <row r="977" spans="43:52" x14ac:dyDescent="0.35">
      <c r="AQ977" s="135">
        <v>0.97300000000000098</v>
      </c>
      <c r="AR977" s="135">
        <f t="shared" si="110"/>
        <v>355.14500000000038</v>
      </c>
      <c r="AS977" s="176">
        <f t="shared" si="106"/>
        <v>6.077615916902953E-2</v>
      </c>
      <c r="AT977" s="135">
        <v>0.97300000000000098</v>
      </c>
      <c r="AU977" s="135">
        <f t="shared" si="111"/>
        <v>355.14500000000038</v>
      </c>
      <c r="AV977" s="176">
        <f t="shared" si="107"/>
        <v>1.041696610151353</v>
      </c>
      <c r="AW977" s="135">
        <v>0.97300000000000098</v>
      </c>
      <c r="AX977" s="135">
        <f t="shared" si="112"/>
        <v>355.14500000000038</v>
      </c>
      <c r="AY977" s="90">
        <f t="shared" si="108"/>
        <v>3.1512109989947912E-2</v>
      </c>
      <c r="AZ977" s="176">
        <f t="shared" si="109"/>
        <v>1.1339848793103302</v>
      </c>
    </row>
    <row r="978" spans="43:52" x14ac:dyDescent="0.35">
      <c r="AQ978" s="135">
        <v>0.97400000000000098</v>
      </c>
      <c r="AR978" s="135">
        <f t="shared" si="110"/>
        <v>355.51000000000033</v>
      </c>
      <c r="AS978" s="176">
        <f t="shared" si="106"/>
        <v>6.077615916902953E-2</v>
      </c>
      <c r="AT978" s="135">
        <v>0.97400000000000098</v>
      </c>
      <c r="AU978" s="135">
        <f t="shared" si="111"/>
        <v>355.51000000000033</v>
      </c>
      <c r="AV978" s="176">
        <f t="shared" si="107"/>
        <v>1.041696610151353</v>
      </c>
      <c r="AW978" s="135">
        <v>0.97400000000000098</v>
      </c>
      <c r="AX978" s="135">
        <f t="shared" si="112"/>
        <v>355.51000000000033</v>
      </c>
      <c r="AY978" s="90">
        <f t="shared" si="108"/>
        <v>3.1854543335633964E-2</v>
      </c>
      <c r="AZ978" s="176">
        <f t="shared" si="109"/>
        <v>1.1343273126560163</v>
      </c>
    </row>
    <row r="979" spans="43:52" x14ac:dyDescent="0.35">
      <c r="AQ979" s="135">
        <v>0.97500000000000098</v>
      </c>
      <c r="AR979" s="135">
        <f t="shared" si="110"/>
        <v>355.87500000000034</v>
      </c>
      <c r="AS979" s="176">
        <f t="shared" si="106"/>
        <v>6.077615916902953E-2</v>
      </c>
      <c r="AT979" s="135">
        <v>0.97500000000000098</v>
      </c>
      <c r="AU979" s="135">
        <f t="shared" si="111"/>
        <v>355.87500000000034</v>
      </c>
      <c r="AV979" s="176">
        <f t="shared" si="107"/>
        <v>1.041696610151353</v>
      </c>
      <c r="AW979" s="135">
        <v>0.97500000000000098</v>
      </c>
      <c r="AX979" s="135">
        <f t="shared" si="112"/>
        <v>355.87500000000034</v>
      </c>
      <c r="AY979" s="90">
        <f t="shared" si="108"/>
        <v>3.2197019304338943E-2</v>
      </c>
      <c r="AZ979" s="176">
        <f t="shared" si="109"/>
        <v>1.1346697886247215</v>
      </c>
    </row>
    <row r="980" spans="43:52" x14ac:dyDescent="0.35">
      <c r="AQ980" s="135">
        <v>0.97600000000000098</v>
      </c>
      <c r="AR980" s="135">
        <f t="shared" si="110"/>
        <v>356.24000000000035</v>
      </c>
      <c r="AS980" s="176">
        <f t="shared" si="106"/>
        <v>6.077615916902953E-2</v>
      </c>
      <c r="AT980" s="135">
        <v>0.97600000000000098</v>
      </c>
      <c r="AU980" s="135">
        <f t="shared" si="111"/>
        <v>356.24000000000035</v>
      </c>
      <c r="AV980" s="176">
        <f t="shared" si="107"/>
        <v>1.041696610151353</v>
      </c>
      <c r="AW980" s="135">
        <v>0.97600000000000098</v>
      </c>
      <c r="AX980" s="135">
        <f t="shared" si="112"/>
        <v>356.24000000000035</v>
      </c>
      <c r="AY980" s="90">
        <f t="shared" si="108"/>
        <v>3.2539495273042923E-2</v>
      </c>
      <c r="AZ980" s="176">
        <f t="shared" si="109"/>
        <v>1.1350122645934253</v>
      </c>
    </row>
    <row r="981" spans="43:52" x14ac:dyDescent="0.35">
      <c r="AQ981" s="135">
        <v>0.97700000000000098</v>
      </c>
      <c r="AR981" s="135">
        <f t="shared" si="110"/>
        <v>356.60500000000036</v>
      </c>
      <c r="AS981" s="176">
        <f t="shared" si="106"/>
        <v>6.077615916902953E-2</v>
      </c>
      <c r="AT981" s="135">
        <v>0.97700000000000098</v>
      </c>
      <c r="AU981" s="135">
        <f t="shared" si="111"/>
        <v>356.60500000000036</v>
      </c>
      <c r="AV981" s="176">
        <f t="shared" si="107"/>
        <v>1.041696610151353</v>
      </c>
      <c r="AW981" s="135">
        <v>0.97700000000000098</v>
      </c>
      <c r="AX981" s="135">
        <f t="shared" si="112"/>
        <v>356.60500000000036</v>
      </c>
      <c r="AY981" s="90">
        <f t="shared" si="108"/>
        <v>3.2881971241745682E-2</v>
      </c>
      <c r="AZ981" s="176">
        <f t="shared" si="109"/>
        <v>1.135354740562128</v>
      </c>
    </row>
    <row r="982" spans="43:52" x14ac:dyDescent="0.35">
      <c r="AQ982" s="135">
        <v>0.97800000000000098</v>
      </c>
      <c r="AR982" s="135">
        <f t="shared" si="110"/>
        <v>356.97000000000037</v>
      </c>
      <c r="AS982" s="176">
        <f t="shared" si="106"/>
        <v>6.077615916902953E-2</v>
      </c>
      <c r="AT982" s="135">
        <v>0.97800000000000098</v>
      </c>
      <c r="AU982" s="135">
        <f t="shared" si="111"/>
        <v>356.97000000000037</v>
      </c>
      <c r="AV982" s="176">
        <f t="shared" si="107"/>
        <v>1.041696610151353</v>
      </c>
      <c r="AW982" s="135">
        <v>0.97800000000000098</v>
      </c>
      <c r="AX982" s="135">
        <f t="shared" si="112"/>
        <v>356.97000000000037</v>
      </c>
      <c r="AY982" s="90">
        <f t="shared" si="108"/>
        <v>3.3224447210446997E-2</v>
      </c>
      <c r="AZ982" s="176">
        <f t="shared" si="109"/>
        <v>1.1356972165308294</v>
      </c>
    </row>
    <row r="983" spans="43:52" x14ac:dyDescent="0.35">
      <c r="AQ983" s="135">
        <v>0.97900000000000098</v>
      </c>
      <c r="AR983" s="135">
        <f t="shared" si="110"/>
        <v>357.33500000000038</v>
      </c>
      <c r="AS983" s="176">
        <f t="shared" si="106"/>
        <v>6.077615916902953E-2</v>
      </c>
      <c r="AT983" s="135">
        <v>0.97900000000000098</v>
      </c>
      <c r="AU983" s="135">
        <f t="shared" si="111"/>
        <v>357.33500000000038</v>
      </c>
      <c r="AV983" s="176">
        <f t="shared" si="107"/>
        <v>1.041696610151353</v>
      </c>
      <c r="AW983" s="135">
        <v>0.97900000000000098</v>
      </c>
      <c r="AX983" s="135">
        <f t="shared" si="112"/>
        <v>357.33500000000038</v>
      </c>
      <c r="AY983" s="90">
        <f t="shared" si="108"/>
        <v>3.3566923179147307E-2</v>
      </c>
      <c r="AZ983" s="176">
        <f t="shared" si="109"/>
        <v>1.1360396924995297</v>
      </c>
    </row>
    <row r="984" spans="43:52" x14ac:dyDescent="0.35">
      <c r="AQ984" s="135">
        <v>0.98000000000000098</v>
      </c>
      <c r="AR984" s="135">
        <f t="shared" si="110"/>
        <v>357.70000000000039</v>
      </c>
      <c r="AS984" s="176">
        <f t="shared" si="106"/>
        <v>6.0776159169029537E-2</v>
      </c>
      <c r="AT984" s="135">
        <v>0.98000000000000098</v>
      </c>
      <c r="AU984" s="135">
        <f t="shared" si="111"/>
        <v>357.70000000000039</v>
      </c>
      <c r="AV984" s="176">
        <f t="shared" si="107"/>
        <v>1.041696610151353</v>
      </c>
      <c r="AW984" s="135">
        <v>0.98000000000000098</v>
      </c>
      <c r="AX984" s="135">
        <f t="shared" si="112"/>
        <v>357.70000000000039</v>
      </c>
      <c r="AY984" s="90">
        <f t="shared" si="108"/>
        <v>3.3909399147846402E-2</v>
      </c>
      <c r="AZ984" s="176">
        <f t="shared" si="109"/>
        <v>1.1363821684682287</v>
      </c>
    </row>
    <row r="985" spans="43:52" x14ac:dyDescent="0.35">
      <c r="AQ985" s="135">
        <v>0.98100000000000098</v>
      </c>
      <c r="AR985" s="135">
        <f t="shared" si="110"/>
        <v>358.06500000000034</v>
      </c>
      <c r="AS985" s="176">
        <f t="shared" si="106"/>
        <v>6.0776159169029537E-2</v>
      </c>
      <c r="AT985" s="135">
        <v>0.98100000000000098</v>
      </c>
      <c r="AU985" s="135">
        <f t="shared" si="111"/>
        <v>358.06500000000034</v>
      </c>
      <c r="AV985" s="176">
        <f t="shared" si="107"/>
        <v>1.041696610151353</v>
      </c>
      <c r="AW985" s="135">
        <v>0.98100000000000098</v>
      </c>
      <c r="AX985" s="135">
        <f t="shared" si="112"/>
        <v>358.06500000000034</v>
      </c>
      <c r="AY985" s="90">
        <f t="shared" si="108"/>
        <v>3.4251875116544268E-2</v>
      </c>
      <c r="AZ985" s="176">
        <f t="shared" si="109"/>
        <v>1.1367246444369268</v>
      </c>
    </row>
    <row r="986" spans="43:52" x14ac:dyDescent="0.35">
      <c r="AQ986" s="135">
        <v>0.98200000000000098</v>
      </c>
      <c r="AR986" s="135">
        <f t="shared" si="110"/>
        <v>358.43000000000035</v>
      </c>
      <c r="AS986" s="176">
        <f t="shared" si="106"/>
        <v>6.0776159169029537E-2</v>
      </c>
      <c r="AT986" s="135">
        <v>0.98200000000000098</v>
      </c>
      <c r="AU986" s="135">
        <f t="shared" si="111"/>
        <v>358.43000000000035</v>
      </c>
      <c r="AV986" s="176">
        <f t="shared" si="107"/>
        <v>1.041696610151353</v>
      </c>
      <c r="AW986" s="135">
        <v>0.98200000000000098</v>
      </c>
      <c r="AX986" s="135">
        <f t="shared" si="112"/>
        <v>358.43000000000035</v>
      </c>
      <c r="AY986" s="90">
        <f t="shared" si="108"/>
        <v>3.4594308462220322E-2</v>
      </c>
      <c r="AZ986" s="176">
        <f t="shared" si="109"/>
        <v>1.1370670777826026</v>
      </c>
    </row>
    <row r="987" spans="43:52" x14ac:dyDescent="0.35">
      <c r="AQ987" s="135">
        <v>0.98300000000000098</v>
      </c>
      <c r="AR987" s="135">
        <f t="shared" si="110"/>
        <v>358.79500000000036</v>
      </c>
      <c r="AS987" s="176">
        <f t="shared" si="106"/>
        <v>6.0776159169029537E-2</v>
      </c>
      <c r="AT987" s="135">
        <v>0.98300000000000098</v>
      </c>
      <c r="AU987" s="135">
        <f t="shared" si="111"/>
        <v>358.79500000000036</v>
      </c>
      <c r="AV987" s="176">
        <f t="shared" si="107"/>
        <v>1.041696610151353</v>
      </c>
      <c r="AW987" s="135">
        <v>0.98300000000000098</v>
      </c>
      <c r="AX987" s="135">
        <f t="shared" si="112"/>
        <v>358.79500000000036</v>
      </c>
      <c r="AY987" s="90">
        <f t="shared" si="108"/>
        <v>3.4936784430915746E-2</v>
      </c>
      <c r="AZ987" s="176">
        <f t="shared" si="109"/>
        <v>1.137409553751298</v>
      </c>
    </row>
    <row r="988" spans="43:52" x14ac:dyDescent="0.35">
      <c r="AQ988" s="135">
        <v>0.98400000000000098</v>
      </c>
      <c r="AR988" s="135">
        <f t="shared" si="110"/>
        <v>359.16000000000037</v>
      </c>
      <c r="AS988" s="176">
        <f t="shared" si="106"/>
        <v>6.0776159169029537E-2</v>
      </c>
      <c r="AT988" s="135">
        <v>0.98400000000000098</v>
      </c>
      <c r="AU988" s="135">
        <f t="shared" si="111"/>
        <v>359.16000000000037</v>
      </c>
      <c r="AV988" s="176">
        <f t="shared" si="107"/>
        <v>1.041696610151353</v>
      </c>
      <c r="AW988" s="135">
        <v>0.98400000000000098</v>
      </c>
      <c r="AX988" s="135">
        <f t="shared" si="112"/>
        <v>359.16000000000037</v>
      </c>
      <c r="AY988" s="90">
        <f t="shared" si="108"/>
        <v>3.5279260399609956E-2</v>
      </c>
      <c r="AZ988" s="176">
        <f t="shared" si="109"/>
        <v>1.1377520297199923</v>
      </c>
    </row>
    <row r="989" spans="43:52" x14ac:dyDescent="0.35">
      <c r="AQ989" s="135">
        <v>0.98500000000000099</v>
      </c>
      <c r="AR989" s="135">
        <f t="shared" si="110"/>
        <v>359.52500000000038</v>
      </c>
      <c r="AS989" s="176">
        <f t="shared" si="106"/>
        <v>6.0776159169029537E-2</v>
      </c>
      <c r="AT989" s="135">
        <v>0.98500000000000099</v>
      </c>
      <c r="AU989" s="135">
        <f t="shared" si="111"/>
        <v>359.52500000000038</v>
      </c>
      <c r="AV989" s="176">
        <f t="shared" si="107"/>
        <v>1.041696610151353</v>
      </c>
      <c r="AW989" s="135">
        <v>0.98500000000000099</v>
      </c>
      <c r="AX989" s="135">
        <f t="shared" si="112"/>
        <v>359.52500000000038</v>
      </c>
      <c r="AY989" s="90">
        <f t="shared" si="108"/>
        <v>3.5621736368302938E-2</v>
      </c>
      <c r="AZ989" s="176">
        <f t="shared" si="109"/>
        <v>1.1380945056886853</v>
      </c>
    </row>
    <row r="990" spans="43:52" x14ac:dyDescent="0.35">
      <c r="AQ990" s="135">
        <v>0.98600000000000099</v>
      </c>
      <c r="AR990" s="135">
        <f t="shared" si="110"/>
        <v>359.89000000000038</v>
      </c>
      <c r="AS990" s="176">
        <f t="shared" si="106"/>
        <v>6.0776159169029537E-2</v>
      </c>
      <c r="AT990" s="135">
        <v>0.98600000000000099</v>
      </c>
      <c r="AU990" s="135">
        <f t="shared" si="111"/>
        <v>359.89000000000038</v>
      </c>
      <c r="AV990" s="176">
        <f t="shared" si="107"/>
        <v>1.041696610151353</v>
      </c>
      <c r="AW990" s="135">
        <v>0.98600000000000099</v>
      </c>
      <c r="AX990" s="135">
        <f t="shared" si="112"/>
        <v>359.89000000000038</v>
      </c>
      <c r="AY990" s="90">
        <f t="shared" si="108"/>
        <v>3.5964212336994691E-2</v>
      </c>
      <c r="AZ990" s="176">
        <f t="shared" si="109"/>
        <v>1.1384369816573772</v>
      </c>
    </row>
    <row r="991" spans="43:52" x14ac:dyDescent="0.35">
      <c r="AQ991" s="135">
        <v>0.98700000000000099</v>
      </c>
      <c r="AR991" s="135">
        <f t="shared" si="110"/>
        <v>360.25500000000034</v>
      </c>
      <c r="AS991" s="176">
        <f t="shared" si="106"/>
        <v>6.0776159169029537E-2</v>
      </c>
      <c r="AT991" s="135">
        <v>0.98700000000000099</v>
      </c>
      <c r="AU991" s="135">
        <f t="shared" si="111"/>
        <v>360.25500000000034</v>
      </c>
      <c r="AV991" s="176">
        <f t="shared" si="107"/>
        <v>1.041696610151353</v>
      </c>
      <c r="AW991" s="135">
        <v>0.98700000000000099</v>
      </c>
      <c r="AX991" s="135">
        <f t="shared" si="112"/>
        <v>360.25500000000034</v>
      </c>
      <c r="AY991" s="90">
        <f t="shared" si="108"/>
        <v>3.6306688305685009E-2</v>
      </c>
      <c r="AZ991" s="176">
        <f t="shared" si="109"/>
        <v>1.1387794576260675</v>
      </c>
    </row>
    <row r="992" spans="43:52" x14ac:dyDescent="0.35">
      <c r="AQ992" s="135">
        <v>0.98800000000000099</v>
      </c>
      <c r="AR992" s="135">
        <f t="shared" si="110"/>
        <v>360.62000000000035</v>
      </c>
      <c r="AS992" s="176">
        <f t="shared" si="106"/>
        <v>6.0776159169029537E-2</v>
      </c>
      <c r="AT992" s="135">
        <v>0.98800000000000099</v>
      </c>
      <c r="AU992" s="135">
        <f t="shared" si="111"/>
        <v>360.62000000000035</v>
      </c>
      <c r="AV992" s="176">
        <f t="shared" si="107"/>
        <v>1.041696610151353</v>
      </c>
      <c r="AW992" s="135">
        <v>0.98800000000000099</v>
      </c>
      <c r="AX992" s="135">
        <f t="shared" si="112"/>
        <v>360.62000000000035</v>
      </c>
      <c r="AY992" s="90">
        <f t="shared" si="108"/>
        <v>3.6649164274374327E-2</v>
      </c>
      <c r="AZ992" s="176">
        <f t="shared" si="109"/>
        <v>1.1391219335947567</v>
      </c>
    </row>
    <row r="993" spans="43:52" x14ac:dyDescent="0.35">
      <c r="AQ993" s="135">
        <v>0.98900000000000099</v>
      </c>
      <c r="AR993" s="135">
        <f t="shared" si="110"/>
        <v>360.98500000000035</v>
      </c>
      <c r="AS993" s="176">
        <f t="shared" si="106"/>
        <v>6.0776159169029537E-2</v>
      </c>
      <c r="AT993" s="135">
        <v>0.98900000000000099</v>
      </c>
      <c r="AU993" s="135">
        <f t="shared" si="111"/>
        <v>360.98500000000035</v>
      </c>
      <c r="AV993" s="176">
        <f t="shared" si="107"/>
        <v>1.041696610151353</v>
      </c>
      <c r="AW993" s="135">
        <v>0.98900000000000099</v>
      </c>
      <c r="AX993" s="135">
        <f t="shared" si="112"/>
        <v>360.98500000000035</v>
      </c>
      <c r="AY993" s="90">
        <f t="shared" si="108"/>
        <v>3.6991640243062417E-2</v>
      </c>
      <c r="AZ993" s="176">
        <f t="shared" si="109"/>
        <v>1.1394644095634447</v>
      </c>
    </row>
    <row r="994" spans="43:52" x14ac:dyDescent="0.35">
      <c r="AQ994" s="135">
        <v>0.99000000000000099</v>
      </c>
      <c r="AR994" s="135">
        <f t="shared" si="110"/>
        <v>361.35000000000036</v>
      </c>
      <c r="AS994" s="176">
        <f t="shared" si="106"/>
        <v>6.0776159169029537E-2</v>
      </c>
      <c r="AT994" s="135">
        <v>0.99000000000000099</v>
      </c>
      <c r="AU994" s="135">
        <f t="shared" si="111"/>
        <v>361.35000000000036</v>
      </c>
      <c r="AV994" s="176">
        <f t="shared" si="107"/>
        <v>1.041696610151353</v>
      </c>
      <c r="AW994" s="135">
        <v>0.99000000000000099</v>
      </c>
      <c r="AX994" s="135">
        <f t="shared" si="112"/>
        <v>361.35000000000036</v>
      </c>
      <c r="AY994" s="90">
        <f t="shared" si="108"/>
        <v>3.7334073588728915E-2</v>
      </c>
      <c r="AZ994" s="176">
        <f t="shared" si="109"/>
        <v>1.1398068429091113</v>
      </c>
    </row>
    <row r="995" spans="43:52" x14ac:dyDescent="0.35">
      <c r="AQ995" s="135">
        <v>0.99100000000000099</v>
      </c>
      <c r="AR995" s="135">
        <f t="shared" si="110"/>
        <v>361.71500000000037</v>
      </c>
      <c r="AS995" s="176">
        <f t="shared" si="106"/>
        <v>6.0776159169029537E-2</v>
      </c>
      <c r="AT995" s="135">
        <v>0.99100000000000099</v>
      </c>
      <c r="AU995" s="135">
        <f t="shared" si="111"/>
        <v>361.71500000000037</v>
      </c>
      <c r="AV995" s="176">
        <f t="shared" si="107"/>
        <v>1.041696610151353</v>
      </c>
      <c r="AW995" s="135">
        <v>0.99100000000000099</v>
      </c>
      <c r="AX995" s="135">
        <f t="shared" si="112"/>
        <v>361.71500000000037</v>
      </c>
      <c r="AY995" s="90">
        <f t="shared" si="108"/>
        <v>3.7676549557414347E-2</v>
      </c>
      <c r="AZ995" s="176">
        <f t="shared" si="109"/>
        <v>1.1401493188777967</v>
      </c>
    </row>
    <row r="996" spans="43:52" x14ac:dyDescent="0.35">
      <c r="AQ996" s="135">
        <v>0.99200000000000099</v>
      </c>
      <c r="AR996" s="135">
        <f t="shared" si="110"/>
        <v>362.08000000000038</v>
      </c>
      <c r="AS996" s="176">
        <f t="shared" si="106"/>
        <v>6.0776159169029537E-2</v>
      </c>
      <c r="AT996" s="135">
        <v>0.99200000000000099</v>
      </c>
      <c r="AU996" s="135">
        <f t="shared" si="111"/>
        <v>362.08000000000038</v>
      </c>
      <c r="AV996" s="176">
        <f t="shared" si="107"/>
        <v>1.041696610151353</v>
      </c>
      <c r="AW996" s="135">
        <v>0.99200000000000099</v>
      </c>
      <c r="AX996" s="135">
        <f t="shared" si="112"/>
        <v>362.08000000000038</v>
      </c>
      <c r="AY996" s="90">
        <f t="shared" si="108"/>
        <v>3.8019025526098774E-2</v>
      </c>
      <c r="AZ996" s="176">
        <f t="shared" si="109"/>
        <v>1.1404917948464812</v>
      </c>
    </row>
    <row r="997" spans="43:52" x14ac:dyDescent="0.35">
      <c r="AQ997" s="135">
        <v>0.99300000000000099</v>
      </c>
      <c r="AR997" s="135">
        <f t="shared" si="110"/>
        <v>362.44500000000033</v>
      </c>
      <c r="AS997" s="176">
        <f t="shared" si="106"/>
        <v>6.0776159169029537E-2</v>
      </c>
      <c r="AT997" s="135">
        <v>0.99300000000000099</v>
      </c>
      <c r="AU997" s="135">
        <f t="shared" si="111"/>
        <v>362.44500000000033</v>
      </c>
      <c r="AV997" s="176">
        <f t="shared" si="107"/>
        <v>1.041696610151353</v>
      </c>
      <c r="AW997" s="135">
        <v>0.99300000000000099</v>
      </c>
      <c r="AX997" s="135">
        <f t="shared" si="112"/>
        <v>362.44500000000033</v>
      </c>
      <c r="AY997" s="90">
        <f t="shared" si="108"/>
        <v>3.8361501494781979E-2</v>
      </c>
      <c r="AZ997" s="176">
        <f t="shared" si="109"/>
        <v>1.1408342708151644</v>
      </c>
    </row>
    <row r="998" spans="43:52" x14ac:dyDescent="0.35">
      <c r="AQ998" s="135">
        <v>0.99400000000000099</v>
      </c>
      <c r="AR998" s="135">
        <f t="shared" si="110"/>
        <v>362.81000000000034</v>
      </c>
      <c r="AS998" s="176">
        <f t="shared" si="106"/>
        <v>6.0776159169029544E-2</v>
      </c>
      <c r="AT998" s="135">
        <v>0.99400000000000099</v>
      </c>
      <c r="AU998" s="135">
        <f t="shared" si="111"/>
        <v>362.81000000000034</v>
      </c>
      <c r="AV998" s="176">
        <f t="shared" si="107"/>
        <v>1.041696610151353</v>
      </c>
      <c r="AW998" s="135">
        <v>0.99400000000000099</v>
      </c>
      <c r="AX998" s="135">
        <f t="shared" si="112"/>
        <v>362.81000000000034</v>
      </c>
      <c r="AY998" s="90">
        <f t="shared" si="108"/>
        <v>3.8703977463463962E-2</v>
      </c>
      <c r="AZ998" s="176">
        <f t="shared" si="109"/>
        <v>1.1411767467838463</v>
      </c>
    </row>
    <row r="999" spans="43:52" x14ac:dyDescent="0.35">
      <c r="AQ999" s="135">
        <v>0.99500000000000099</v>
      </c>
      <c r="AR999" s="135">
        <f t="shared" si="110"/>
        <v>363.17500000000035</v>
      </c>
      <c r="AS999" s="176">
        <f t="shared" si="106"/>
        <v>6.0776159169029544E-2</v>
      </c>
      <c r="AT999" s="135">
        <v>0.99500000000000099</v>
      </c>
      <c r="AU999" s="135">
        <f t="shared" si="111"/>
        <v>363.17500000000035</v>
      </c>
      <c r="AV999" s="176">
        <f t="shared" si="107"/>
        <v>1.041696610151353</v>
      </c>
      <c r="AW999" s="135">
        <v>0.99500000000000099</v>
      </c>
      <c r="AX999" s="135">
        <f t="shared" si="112"/>
        <v>363.17500000000035</v>
      </c>
      <c r="AY999" s="90">
        <f t="shared" si="108"/>
        <v>3.9046453432144725E-2</v>
      </c>
      <c r="AZ999" s="176">
        <f t="shared" si="109"/>
        <v>1.141519222752527</v>
      </c>
    </row>
    <row r="1000" spans="43:52" x14ac:dyDescent="0.35">
      <c r="AQ1000" s="135">
        <v>0.996000000000001</v>
      </c>
      <c r="AR1000" s="135">
        <f t="shared" si="110"/>
        <v>363.54000000000036</v>
      </c>
      <c r="AS1000" s="176">
        <f t="shared" si="106"/>
        <v>6.0776159169029544E-2</v>
      </c>
      <c r="AT1000" s="135">
        <v>0.996000000000001</v>
      </c>
      <c r="AU1000" s="135">
        <f t="shared" si="111"/>
        <v>363.54000000000036</v>
      </c>
      <c r="AV1000" s="176">
        <f t="shared" si="107"/>
        <v>1.041696610151353</v>
      </c>
      <c r="AW1000" s="135">
        <v>0.996000000000001</v>
      </c>
      <c r="AX1000" s="135">
        <f t="shared" si="112"/>
        <v>363.54000000000036</v>
      </c>
      <c r="AY1000" s="90">
        <f t="shared" si="108"/>
        <v>3.9388929400824044E-2</v>
      </c>
      <c r="AZ1000" s="176">
        <f t="shared" si="109"/>
        <v>1.1418616987212065</v>
      </c>
    </row>
    <row r="1001" spans="43:52" x14ac:dyDescent="0.35">
      <c r="AQ1001" s="135">
        <v>0.997000000000001</v>
      </c>
      <c r="AR1001" s="135">
        <f t="shared" si="110"/>
        <v>363.90500000000037</v>
      </c>
      <c r="AS1001" s="176">
        <f t="shared" si="106"/>
        <v>6.0776159169029544E-2</v>
      </c>
      <c r="AT1001" s="135">
        <v>0.997000000000001</v>
      </c>
      <c r="AU1001" s="135">
        <f t="shared" si="111"/>
        <v>363.90500000000037</v>
      </c>
      <c r="AV1001" s="176">
        <f t="shared" si="107"/>
        <v>1.041696610151353</v>
      </c>
      <c r="AW1001" s="135">
        <v>0.997000000000001</v>
      </c>
      <c r="AX1001" s="135">
        <f t="shared" si="112"/>
        <v>363.90500000000037</v>
      </c>
      <c r="AY1001" s="90">
        <f t="shared" si="108"/>
        <v>3.9731362746481987E-2</v>
      </c>
      <c r="AZ1001" s="176">
        <f t="shared" si="109"/>
        <v>1.1422041320668643</v>
      </c>
    </row>
    <row r="1002" spans="43:52" x14ac:dyDescent="0.35">
      <c r="AQ1002" s="135">
        <v>0.998000000000001</v>
      </c>
      <c r="AR1002" s="135">
        <f t="shared" si="110"/>
        <v>364.27000000000038</v>
      </c>
      <c r="AS1002" s="176">
        <f t="shared" si="106"/>
        <v>6.0776159169029544E-2</v>
      </c>
      <c r="AT1002" s="135">
        <v>0.998000000000001</v>
      </c>
      <c r="AU1002" s="135">
        <f t="shared" si="111"/>
        <v>364.27000000000038</v>
      </c>
      <c r="AV1002" s="176">
        <f t="shared" si="107"/>
        <v>1.041696610151353</v>
      </c>
      <c r="AW1002" s="135">
        <v>0.998000000000001</v>
      </c>
      <c r="AX1002" s="135">
        <f t="shared" si="112"/>
        <v>364.27000000000038</v>
      </c>
      <c r="AY1002" s="90">
        <f t="shared" si="108"/>
        <v>4.0073838715159085E-2</v>
      </c>
      <c r="AZ1002" s="176">
        <f t="shared" si="109"/>
        <v>1.1425466080355415</v>
      </c>
    </row>
    <row r="1003" spans="43:52" x14ac:dyDescent="0.35">
      <c r="AQ1003" s="135">
        <v>0.999000000000001</v>
      </c>
      <c r="AR1003" s="135">
        <f t="shared" si="110"/>
        <v>364.63500000000039</v>
      </c>
      <c r="AS1003" s="176">
        <f t="shared" si="106"/>
        <v>6.0776159169029544E-2</v>
      </c>
      <c r="AT1003" s="135">
        <v>0.999000000000001</v>
      </c>
      <c r="AU1003" s="135">
        <f t="shared" si="111"/>
        <v>364.63500000000039</v>
      </c>
      <c r="AV1003" s="176">
        <f t="shared" si="107"/>
        <v>1.041696610151353</v>
      </c>
      <c r="AW1003" s="135">
        <v>0.999000000000001</v>
      </c>
      <c r="AX1003" s="135">
        <f t="shared" si="112"/>
        <v>364.63500000000039</v>
      </c>
      <c r="AY1003" s="90">
        <f t="shared" si="108"/>
        <v>4.0416314683834963E-2</v>
      </c>
      <c r="AZ1003" s="176">
        <f t="shared" si="109"/>
        <v>1.1428890840042174</v>
      </c>
    </row>
    <row r="1004" spans="43:52" x14ac:dyDescent="0.35">
      <c r="AQ1004" s="135">
        <v>1</v>
      </c>
      <c r="AR1004" s="135">
        <f t="shared" si="110"/>
        <v>365</v>
      </c>
      <c r="AS1004" s="176">
        <f t="shared" si="106"/>
        <v>6.0776159169029544E-2</v>
      </c>
      <c r="AT1004" s="135">
        <v>1</v>
      </c>
      <c r="AU1004" s="135">
        <f t="shared" si="111"/>
        <v>365</v>
      </c>
      <c r="AV1004" s="176">
        <f t="shared" si="107"/>
        <v>1.041696610151353</v>
      </c>
      <c r="AW1004" s="135">
        <v>1</v>
      </c>
      <c r="AX1004" s="135">
        <f t="shared" si="112"/>
        <v>365</v>
      </c>
      <c r="AY1004" s="90">
        <f t="shared" si="108"/>
        <v>4.075879065250939E-2</v>
      </c>
      <c r="AZ1004" s="176">
        <f t="shared" si="109"/>
        <v>1.1432315599728917</v>
      </c>
    </row>
    <row r="1005" spans="43:52" x14ac:dyDescent="0.35">
      <c r="AQ1005" s="135">
        <v>1.0009999999999999</v>
      </c>
      <c r="AR1005" s="135">
        <f t="shared" si="110"/>
        <v>365.36499999999995</v>
      </c>
      <c r="AS1005" s="176">
        <f t="shared" si="106"/>
        <v>6.0776159169029544E-2</v>
      </c>
      <c r="AT1005" s="135">
        <v>1.0009999999999999</v>
      </c>
      <c r="AU1005" s="135">
        <f t="shared" si="111"/>
        <v>365.36499999999995</v>
      </c>
      <c r="AV1005" s="176">
        <f t="shared" si="107"/>
        <v>1.041696610151353</v>
      </c>
      <c r="AW1005" s="135">
        <v>1.0009999999999999</v>
      </c>
      <c r="AX1005" s="135">
        <f t="shared" si="112"/>
        <v>365.36499999999995</v>
      </c>
      <c r="AY1005" s="90">
        <f t="shared" si="108"/>
        <v>4.1101266621182818E-2</v>
      </c>
      <c r="AZ1005" s="176">
        <f t="shared" si="109"/>
        <v>1.1435740359415651</v>
      </c>
    </row>
    <row r="1006" spans="43:52" x14ac:dyDescent="0.35">
      <c r="AQ1006" s="135">
        <v>1.002</v>
      </c>
      <c r="AR1006" s="135">
        <f t="shared" si="110"/>
        <v>365.73</v>
      </c>
      <c r="AS1006" s="176">
        <f t="shared" si="106"/>
        <v>6.0776159169029544E-2</v>
      </c>
      <c r="AT1006" s="135">
        <v>1.002</v>
      </c>
      <c r="AU1006" s="135">
        <f t="shared" si="111"/>
        <v>365.73</v>
      </c>
      <c r="AV1006" s="176">
        <f t="shared" si="107"/>
        <v>1.041696610151353</v>
      </c>
      <c r="AW1006" s="135">
        <v>1.002</v>
      </c>
      <c r="AX1006" s="135">
        <f t="shared" si="112"/>
        <v>365.73</v>
      </c>
      <c r="AY1006" s="90">
        <f t="shared" si="108"/>
        <v>4.1443742589855025E-2</v>
      </c>
      <c r="AZ1006" s="176">
        <f t="shared" si="109"/>
        <v>1.1439165119102375</v>
      </c>
    </row>
    <row r="1007" spans="43:52" x14ac:dyDescent="0.35">
      <c r="AQ1007" s="135">
        <v>1.0029999999999999</v>
      </c>
      <c r="AR1007" s="135">
        <f t="shared" si="110"/>
        <v>366.09499999999997</v>
      </c>
      <c r="AS1007" s="176">
        <f t="shared" si="106"/>
        <v>6.0776159169029544E-2</v>
      </c>
      <c r="AT1007" s="135">
        <v>1.0029999999999999</v>
      </c>
      <c r="AU1007" s="135">
        <f t="shared" si="111"/>
        <v>366.09499999999997</v>
      </c>
      <c r="AV1007" s="176">
        <f t="shared" si="107"/>
        <v>1.041696610151353</v>
      </c>
      <c r="AW1007" s="135">
        <v>1.0029999999999999</v>
      </c>
      <c r="AX1007" s="135">
        <f t="shared" si="112"/>
        <v>366.09499999999997</v>
      </c>
      <c r="AY1007" s="90">
        <f t="shared" si="108"/>
        <v>4.178621855852601E-2</v>
      </c>
      <c r="AZ1007" s="176">
        <f t="shared" si="109"/>
        <v>1.1442589878789085</v>
      </c>
    </row>
    <row r="1008" spans="43:52" x14ac:dyDescent="0.35">
      <c r="AQ1008" s="135">
        <v>1.004</v>
      </c>
      <c r="AR1008" s="135">
        <f t="shared" si="110"/>
        <v>366.46</v>
      </c>
      <c r="AS1008" s="176">
        <f t="shared" si="106"/>
        <v>6.0776159169029544E-2</v>
      </c>
      <c r="AT1008" s="135">
        <v>1.004</v>
      </c>
      <c r="AU1008" s="135">
        <f t="shared" si="111"/>
        <v>366.46</v>
      </c>
      <c r="AV1008" s="176">
        <f t="shared" si="107"/>
        <v>1.041696610151353</v>
      </c>
      <c r="AW1008" s="135">
        <v>1.004</v>
      </c>
      <c r="AX1008" s="135">
        <f t="shared" si="112"/>
        <v>366.46</v>
      </c>
      <c r="AY1008" s="90">
        <f t="shared" si="108"/>
        <v>4.2128694527195774E-2</v>
      </c>
      <c r="AZ1008" s="176">
        <f t="shared" si="109"/>
        <v>1.1446014638475781</v>
      </c>
    </row>
    <row r="1009" spans="43:52" x14ac:dyDescent="0.35">
      <c r="AQ1009" s="135">
        <v>1.0049999999999999</v>
      </c>
      <c r="AR1009" s="135">
        <f t="shared" si="110"/>
        <v>366.82499999999999</v>
      </c>
      <c r="AS1009" s="176">
        <f t="shared" si="106"/>
        <v>6.0776159169029544E-2</v>
      </c>
      <c r="AT1009" s="135">
        <v>1.0049999999999999</v>
      </c>
      <c r="AU1009" s="135">
        <f t="shared" si="111"/>
        <v>366.82499999999999</v>
      </c>
      <c r="AV1009" s="176">
        <f t="shared" si="107"/>
        <v>1.041696610151353</v>
      </c>
      <c r="AW1009" s="135">
        <v>1.0049999999999999</v>
      </c>
      <c r="AX1009" s="135">
        <f t="shared" si="112"/>
        <v>366.82499999999999</v>
      </c>
      <c r="AY1009" s="90">
        <f t="shared" si="108"/>
        <v>4.2471127872843718E-2</v>
      </c>
      <c r="AZ1009" s="176">
        <f t="shared" si="109"/>
        <v>1.1449438971932262</v>
      </c>
    </row>
    <row r="1010" spans="43:52" x14ac:dyDescent="0.35">
      <c r="AQ1010" s="135">
        <v>1.006</v>
      </c>
      <c r="AR1010" s="135">
        <f t="shared" si="110"/>
        <v>367.19</v>
      </c>
      <c r="AS1010" s="176">
        <f t="shared" si="106"/>
        <v>6.0776159169029544E-2</v>
      </c>
      <c r="AT1010" s="135">
        <v>1.006</v>
      </c>
      <c r="AU1010" s="135">
        <f t="shared" si="111"/>
        <v>367.19</v>
      </c>
      <c r="AV1010" s="176">
        <f t="shared" si="107"/>
        <v>1.041696610151353</v>
      </c>
      <c r="AW1010" s="135">
        <v>1.006</v>
      </c>
      <c r="AX1010" s="135">
        <f t="shared" si="112"/>
        <v>367.19</v>
      </c>
      <c r="AY1010" s="90">
        <f t="shared" si="108"/>
        <v>4.281360384151104E-2</v>
      </c>
      <c r="AZ1010" s="176">
        <f t="shared" si="109"/>
        <v>1.1452863731618934</v>
      </c>
    </row>
    <row r="1011" spans="43:52" x14ac:dyDescent="0.35">
      <c r="AQ1011" s="135">
        <v>1.0069999999999999</v>
      </c>
      <c r="AR1011" s="135">
        <f t="shared" si="110"/>
        <v>367.55499999999995</v>
      </c>
      <c r="AS1011" s="176">
        <f t="shared" si="106"/>
        <v>6.0776159169029544E-2</v>
      </c>
      <c r="AT1011" s="135">
        <v>1.0069999999999999</v>
      </c>
      <c r="AU1011" s="135">
        <f t="shared" si="111"/>
        <v>367.55499999999995</v>
      </c>
      <c r="AV1011" s="176">
        <f t="shared" si="107"/>
        <v>1.041696610151353</v>
      </c>
      <c r="AW1011" s="135">
        <v>1.0069999999999999</v>
      </c>
      <c r="AX1011" s="135">
        <f t="shared" si="112"/>
        <v>367.55499999999995</v>
      </c>
      <c r="AY1011" s="90">
        <f t="shared" si="108"/>
        <v>4.3156079810177141E-2</v>
      </c>
      <c r="AZ1011" s="176">
        <f t="shared" si="109"/>
        <v>1.1456288491305595</v>
      </c>
    </row>
    <row r="1012" spans="43:52" x14ac:dyDescent="0.35">
      <c r="AQ1012" s="135">
        <v>1.008</v>
      </c>
      <c r="AR1012" s="135">
        <f t="shared" si="110"/>
        <v>367.92</v>
      </c>
      <c r="AS1012" s="176">
        <f t="shared" si="106"/>
        <v>6.0776159169029544E-2</v>
      </c>
      <c r="AT1012" s="135">
        <v>1.008</v>
      </c>
      <c r="AU1012" s="135">
        <f t="shared" si="111"/>
        <v>367.92</v>
      </c>
      <c r="AV1012" s="176">
        <f t="shared" si="107"/>
        <v>1.041696610151353</v>
      </c>
      <c r="AW1012" s="135">
        <v>1.008</v>
      </c>
      <c r="AX1012" s="135">
        <f t="shared" si="112"/>
        <v>367.92</v>
      </c>
      <c r="AY1012" s="90">
        <f t="shared" si="108"/>
        <v>4.3498555778842013E-2</v>
      </c>
      <c r="AZ1012" s="176">
        <f t="shared" si="109"/>
        <v>1.1459713250992245</v>
      </c>
    </row>
    <row r="1013" spans="43:52" x14ac:dyDescent="0.35">
      <c r="AQ1013" s="135">
        <v>1.0089999999999999</v>
      </c>
      <c r="AR1013" s="135">
        <f t="shared" si="110"/>
        <v>368.28499999999997</v>
      </c>
      <c r="AS1013" s="176">
        <f t="shared" si="106"/>
        <v>6.0776159169029544E-2</v>
      </c>
      <c r="AT1013" s="135">
        <v>1.0089999999999999</v>
      </c>
      <c r="AU1013" s="135">
        <f t="shared" si="111"/>
        <v>368.28499999999997</v>
      </c>
      <c r="AV1013" s="176">
        <f t="shared" si="107"/>
        <v>1.041696610151353</v>
      </c>
      <c r="AW1013" s="135">
        <v>1.0089999999999999</v>
      </c>
      <c r="AX1013" s="135">
        <f t="shared" si="112"/>
        <v>368.28499999999997</v>
      </c>
      <c r="AY1013" s="90">
        <f t="shared" si="108"/>
        <v>4.3841031747505442E-2</v>
      </c>
      <c r="AZ1013" s="176">
        <f t="shared" si="109"/>
        <v>1.1463138010678879</v>
      </c>
    </row>
    <row r="1014" spans="43:52" x14ac:dyDescent="0.35">
      <c r="AQ1014" s="135">
        <v>1.01</v>
      </c>
      <c r="AR1014" s="135">
        <f t="shared" si="110"/>
        <v>368.65</v>
      </c>
      <c r="AS1014" s="176">
        <f t="shared" si="106"/>
        <v>6.0776159169029544E-2</v>
      </c>
      <c r="AT1014" s="135">
        <v>1.01</v>
      </c>
      <c r="AU1014" s="135">
        <f t="shared" si="111"/>
        <v>368.65</v>
      </c>
      <c r="AV1014" s="176">
        <f t="shared" si="107"/>
        <v>1.041696610151353</v>
      </c>
      <c r="AW1014" s="135">
        <v>1.01</v>
      </c>
      <c r="AX1014" s="135">
        <f t="shared" si="112"/>
        <v>368.65</v>
      </c>
      <c r="AY1014" s="90">
        <f t="shared" si="108"/>
        <v>4.4183507716167872E-2</v>
      </c>
      <c r="AZ1014" s="176">
        <f t="shared" si="109"/>
        <v>1.1466562770365503</v>
      </c>
    </row>
    <row r="1015" spans="43:52" x14ac:dyDescent="0.35">
      <c r="AQ1015" s="135">
        <v>1.0109999999999999</v>
      </c>
      <c r="AR1015" s="135">
        <f t="shared" si="110"/>
        <v>369.01499999999999</v>
      </c>
      <c r="AS1015" s="176">
        <f t="shared" si="106"/>
        <v>6.0776159169029544E-2</v>
      </c>
      <c r="AT1015" s="135">
        <v>1.0109999999999999</v>
      </c>
      <c r="AU1015" s="135">
        <f t="shared" si="111"/>
        <v>369.01499999999999</v>
      </c>
      <c r="AV1015" s="176">
        <f t="shared" si="107"/>
        <v>1.041696610151353</v>
      </c>
      <c r="AW1015" s="135">
        <v>1.0109999999999999</v>
      </c>
      <c r="AX1015" s="135">
        <f t="shared" si="112"/>
        <v>369.01499999999999</v>
      </c>
      <c r="AY1015" s="90">
        <f t="shared" si="108"/>
        <v>4.4525983684829087E-2</v>
      </c>
      <c r="AZ1015" s="176">
        <f t="shared" si="109"/>
        <v>1.1469987530052115</v>
      </c>
    </row>
    <row r="1016" spans="43:52" x14ac:dyDescent="0.35">
      <c r="AQ1016" s="135">
        <v>1.012</v>
      </c>
      <c r="AR1016" s="135">
        <f t="shared" si="110"/>
        <v>369.38</v>
      </c>
      <c r="AS1016" s="176">
        <f t="shared" si="106"/>
        <v>6.0776159169029544E-2</v>
      </c>
      <c r="AT1016" s="135">
        <v>1.012</v>
      </c>
      <c r="AU1016" s="135">
        <f t="shared" si="111"/>
        <v>369.38</v>
      </c>
      <c r="AV1016" s="176">
        <f t="shared" si="107"/>
        <v>1.041696610151353</v>
      </c>
      <c r="AW1016" s="135">
        <v>1.012</v>
      </c>
      <c r="AX1016" s="135">
        <f t="shared" si="112"/>
        <v>369.38</v>
      </c>
      <c r="AY1016" s="90">
        <f t="shared" si="108"/>
        <v>4.4868459653488853E-2</v>
      </c>
      <c r="AZ1016" s="176">
        <f t="shared" si="109"/>
        <v>1.1473412289738714</v>
      </c>
    </row>
    <row r="1017" spans="43:52" x14ac:dyDescent="0.35">
      <c r="AQ1017" s="135">
        <v>1.0129999999999999</v>
      </c>
      <c r="AR1017" s="135">
        <f t="shared" si="110"/>
        <v>369.74499999999995</v>
      </c>
      <c r="AS1017" s="176">
        <f t="shared" si="106"/>
        <v>6.0776159169029544E-2</v>
      </c>
      <c r="AT1017" s="135">
        <v>1.0129999999999999</v>
      </c>
      <c r="AU1017" s="135">
        <f t="shared" si="111"/>
        <v>369.74499999999995</v>
      </c>
      <c r="AV1017" s="176">
        <f t="shared" si="107"/>
        <v>1.041696610151353</v>
      </c>
      <c r="AW1017" s="135">
        <v>1.0129999999999999</v>
      </c>
      <c r="AX1017" s="135">
        <f t="shared" si="112"/>
        <v>369.74499999999995</v>
      </c>
      <c r="AY1017" s="90">
        <f t="shared" si="108"/>
        <v>4.5210892999127242E-2</v>
      </c>
      <c r="AZ1017" s="176">
        <f t="shared" si="109"/>
        <v>1.1476836623195097</v>
      </c>
    </row>
    <row r="1018" spans="43:52" x14ac:dyDescent="0.35">
      <c r="AQ1018" s="135">
        <v>1.014</v>
      </c>
      <c r="AR1018" s="135">
        <f t="shared" si="110"/>
        <v>370.11</v>
      </c>
      <c r="AS1018" s="176">
        <f t="shared" si="106"/>
        <v>6.0776159169029544E-2</v>
      </c>
      <c r="AT1018" s="135">
        <v>1.014</v>
      </c>
      <c r="AU1018" s="135">
        <f t="shared" si="111"/>
        <v>370.11</v>
      </c>
      <c r="AV1018" s="176">
        <f t="shared" si="107"/>
        <v>1.041696610151353</v>
      </c>
      <c r="AW1018" s="135">
        <v>1.014</v>
      </c>
      <c r="AX1018" s="135">
        <f t="shared" si="112"/>
        <v>370.11</v>
      </c>
      <c r="AY1018" s="90">
        <f t="shared" si="108"/>
        <v>4.5553368967784787E-2</v>
      </c>
      <c r="AZ1018" s="176">
        <f t="shared" si="109"/>
        <v>1.1480261382881671</v>
      </c>
    </row>
    <row r="1019" spans="43:52" x14ac:dyDescent="0.35">
      <c r="AQ1019" s="135">
        <v>1.0149999999999999</v>
      </c>
      <c r="AR1019" s="135">
        <f t="shared" si="110"/>
        <v>370.47499999999997</v>
      </c>
      <c r="AS1019" s="176">
        <f t="shared" si="106"/>
        <v>6.0776159169029544E-2</v>
      </c>
      <c r="AT1019" s="135">
        <v>1.0149999999999999</v>
      </c>
      <c r="AU1019" s="135">
        <f t="shared" si="111"/>
        <v>370.47499999999997</v>
      </c>
      <c r="AV1019" s="176">
        <f t="shared" si="107"/>
        <v>1.041696610151353</v>
      </c>
      <c r="AW1019" s="135">
        <v>1.0149999999999999</v>
      </c>
      <c r="AX1019" s="135">
        <f t="shared" si="112"/>
        <v>370.47499999999997</v>
      </c>
      <c r="AY1019" s="90">
        <f t="shared" si="108"/>
        <v>4.589584493644111E-2</v>
      </c>
      <c r="AZ1019" s="176">
        <f t="shared" si="109"/>
        <v>1.1483686142568235</v>
      </c>
    </row>
    <row r="1020" spans="43:52" x14ac:dyDescent="0.35">
      <c r="AQ1020" s="135">
        <v>1.016</v>
      </c>
      <c r="AR1020" s="135">
        <f t="shared" si="110"/>
        <v>370.84000000000003</v>
      </c>
      <c r="AS1020" s="176">
        <f t="shared" si="106"/>
        <v>6.0776159169029544E-2</v>
      </c>
      <c r="AT1020" s="135">
        <v>1.016</v>
      </c>
      <c r="AU1020" s="135">
        <f t="shared" si="111"/>
        <v>370.84000000000003</v>
      </c>
      <c r="AV1020" s="176">
        <f t="shared" si="107"/>
        <v>1.041696610151353</v>
      </c>
      <c r="AW1020" s="135">
        <v>1.016</v>
      </c>
      <c r="AX1020" s="135">
        <f t="shared" si="112"/>
        <v>370.84000000000003</v>
      </c>
      <c r="AY1020" s="90">
        <f t="shared" si="108"/>
        <v>4.6238320905095991E-2</v>
      </c>
      <c r="AZ1020" s="176">
        <f t="shared" si="109"/>
        <v>1.1487110902254785</v>
      </c>
    </row>
    <row r="1021" spans="43:52" x14ac:dyDescent="0.35">
      <c r="AQ1021" s="135">
        <v>1.0169999999999999</v>
      </c>
      <c r="AR1021" s="135">
        <f t="shared" si="110"/>
        <v>371.20499999999998</v>
      </c>
      <c r="AS1021" s="176">
        <f t="shared" si="106"/>
        <v>6.0776159169029544E-2</v>
      </c>
      <c r="AT1021" s="135">
        <v>1.0169999999999999</v>
      </c>
      <c r="AU1021" s="135">
        <f t="shared" si="111"/>
        <v>371.20499999999998</v>
      </c>
      <c r="AV1021" s="176">
        <f t="shared" si="107"/>
        <v>1.041696610151353</v>
      </c>
      <c r="AW1021" s="135">
        <v>1.0169999999999999</v>
      </c>
      <c r="AX1021" s="135">
        <f t="shared" si="112"/>
        <v>371.20499999999998</v>
      </c>
      <c r="AY1021" s="90">
        <f t="shared" si="108"/>
        <v>4.6580796873750087E-2</v>
      </c>
      <c r="AZ1021" s="176">
        <f t="shared" si="109"/>
        <v>1.1490535661941326</v>
      </c>
    </row>
    <row r="1022" spans="43:52" x14ac:dyDescent="0.35">
      <c r="AQ1022" s="135">
        <v>1.018</v>
      </c>
      <c r="AR1022" s="135">
        <f t="shared" si="110"/>
        <v>371.57</v>
      </c>
      <c r="AS1022" s="176">
        <f t="shared" si="106"/>
        <v>6.0776159169029544E-2</v>
      </c>
      <c r="AT1022" s="135">
        <v>1.018</v>
      </c>
      <c r="AU1022" s="135">
        <f t="shared" si="111"/>
        <v>371.57</v>
      </c>
      <c r="AV1022" s="176">
        <f t="shared" si="107"/>
        <v>1.041696610151353</v>
      </c>
      <c r="AW1022" s="135">
        <v>1.018</v>
      </c>
      <c r="AX1022" s="135">
        <f t="shared" si="112"/>
        <v>371.57</v>
      </c>
      <c r="AY1022" s="90">
        <f t="shared" si="108"/>
        <v>4.6923272842402518E-2</v>
      </c>
      <c r="AZ1022" s="176">
        <f t="shared" si="109"/>
        <v>1.1493960421627849</v>
      </c>
    </row>
    <row r="1023" spans="43:52" x14ac:dyDescent="0.35">
      <c r="AQ1023" s="135">
        <v>1.0189999999999999</v>
      </c>
      <c r="AR1023" s="135">
        <f t="shared" si="110"/>
        <v>371.93499999999995</v>
      </c>
      <c r="AS1023" s="176">
        <f t="shared" si="106"/>
        <v>6.0776159169029544E-2</v>
      </c>
      <c r="AT1023" s="135">
        <v>1.0189999999999999</v>
      </c>
      <c r="AU1023" s="135">
        <f t="shared" si="111"/>
        <v>371.93499999999995</v>
      </c>
      <c r="AV1023" s="176">
        <f t="shared" si="107"/>
        <v>1.041696610151353</v>
      </c>
      <c r="AW1023" s="135">
        <v>1.0189999999999999</v>
      </c>
      <c r="AX1023" s="135">
        <f t="shared" si="112"/>
        <v>371.93499999999995</v>
      </c>
      <c r="AY1023" s="90">
        <f t="shared" si="108"/>
        <v>4.7265748811053956E-2</v>
      </c>
      <c r="AZ1023" s="176">
        <f t="shared" si="109"/>
        <v>1.1497385181314363</v>
      </c>
    </row>
    <row r="1024" spans="43:52" x14ac:dyDescent="0.35">
      <c r="AQ1024" s="135">
        <v>1.02</v>
      </c>
      <c r="AR1024" s="135">
        <f t="shared" si="110"/>
        <v>372.3</v>
      </c>
      <c r="AS1024" s="176">
        <f t="shared" si="106"/>
        <v>6.0776159169029544E-2</v>
      </c>
      <c r="AT1024" s="135">
        <v>1.02</v>
      </c>
      <c r="AU1024" s="135">
        <f t="shared" si="111"/>
        <v>372.3</v>
      </c>
      <c r="AV1024" s="176">
        <f t="shared" si="107"/>
        <v>1.041696610151353</v>
      </c>
      <c r="AW1024" s="135">
        <v>1.02</v>
      </c>
      <c r="AX1024" s="135">
        <f t="shared" si="112"/>
        <v>372.3</v>
      </c>
      <c r="AY1024" s="90">
        <f t="shared" si="108"/>
        <v>4.760822477970416E-2</v>
      </c>
      <c r="AZ1024" s="176">
        <f t="shared" si="109"/>
        <v>1.1500809941000865</v>
      </c>
    </row>
    <row r="1025" spans="43:52" x14ac:dyDescent="0.35">
      <c r="AQ1025" s="135">
        <v>1.0209999999999999</v>
      </c>
      <c r="AR1025" s="135">
        <f t="shared" si="110"/>
        <v>372.66499999999996</v>
      </c>
      <c r="AS1025" s="176">
        <f t="shared" si="106"/>
        <v>6.0776159169029544E-2</v>
      </c>
      <c r="AT1025" s="135">
        <v>1.0209999999999999</v>
      </c>
      <c r="AU1025" s="135">
        <f t="shared" si="111"/>
        <v>372.66499999999996</v>
      </c>
      <c r="AV1025" s="176">
        <f t="shared" si="107"/>
        <v>1.041696610151353</v>
      </c>
      <c r="AW1025" s="135">
        <v>1.0209999999999999</v>
      </c>
      <c r="AX1025" s="135">
        <f t="shared" si="112"/>
        <v>372.66499999999996</v>
      </c>
      <c r="AY1025" s="90">
        <f t="shared" si="108"/>
        <v>4.7950658125332779E-2</v>
      </c>
      <c r="AZ1025" s="176">
        <f t="shared" si="109"/>
        <v>1.1504234274457152</v>
      </c>
    </row>
    <row r="1026" spans="43:52" x14ac:dyDescent="0.35">
      <c r="AQ1026" s="135">
        <v>1.022</v>
      </c>
      <c r="AR1026" s="135">
        <f t="shared" si="110"/>
        <v>373.03000000000003</v>
      </c>
      <c r="AS1026" s="176">
        <f t="shared" si="106"/>
        <v>6.0776159169029544E-2</v>
      </c>
      <c r="AT1026" s="135">
        <v>1.022</v>
      </c>
      <c r="AU1026" s="135">
        <f t="shared" si="111"/>
        <v>373.03000000000003</v>
      </c>
      <c r="AV1026" s="176">
        <f t="shared" si="107"/>
        <v>1.041696610151353</v>
      </c>
      <c r="AW1026" s="135">
        <v>1.022</v>
      </c>
      <c r="AX1026" s="135">
        <f t="shared" si="112"/>
        <v>373.03000000000003</v>
      </c>
      <c r="AY1026" s="90">
        <f t="shared" si="108"/>
        <v>4.8293134093980325E-2</v>
      </c>
      <c r="AZ1026" s="176">
        <f t="shared" si="109"/>
        <v>1.1507659034143627</v>
      </c>
    </row>
    <row r="1027" spans="43:52" x14ac:dyDescent="0.35">
      <c r="AQ1027" s="135">
        <v>1.0229999999999999</v>
      </c>
      <c r="AR1027" s="135">
        <f t="shared" si="110"/>
        <v>373.39499999999998</v>
      </c>
      <c r="AS1027" s="176">
        <f t="shared" si="106"/>
        <v>6.0776159169029544E-2</v>
      </c>
      <c r="AT1027" s="135">
        <v>1.0229999999999999</v>
      </c>
      <c r="AU1027" s="135">
        <f t="shared" si="111"/>
        <v>373.39499999999998</v>
      </c>
      <c r="AV1027" s="176">
        <f t="shared" si="107"/>
        <v>1.041696610151353</v>
      </c>
      <c r="AW1027" s="135">
        <v>1.0229999999999999</v>
      </c>
      <c r="AX1027" s="135">
        <f t="shared" si="112"/>
        <v>373.39499999999998</v>
      </c>
      <c r="AY1027" s="90">
        <f t="shared" si="108"/>
        <v>4.8635610062626872E-2</v>
      </c>
      <c r="AZ1027" s="176">
        <f t="shared" si="109"/>
        <v>1.1511083793830093</v>
      </c>
    </row>
    <row r="1028" spans="43:52" x14ac:dyDescent="0.35">
      <c r="AQ1028" s="135">
        <v>1.024</v>
      </c>
      <c r="AR1028" s="135">
        <f t="shared" si="110"/>
        <v>373.76</v>
      </c>
      <c r="AS1028" s="176">
        <f t="shared" ref="AS1028:AS1091" si="113">$BP$36*$BR$20/$BR$13*(1-EXP(-$BR$13*AQ1028))</f>
        <v>6.0776159169029551E-2</v>
      </c>
      <c r="AT1028" s="135">
        <v>1.024</v>
      </c>
      <c r="AU1028" s="135">
        <f t="shared" si="111"/>
        <v>373.76</v>
      </c>
      <c r="AV1028" s="176">
        <f t="shared" ref="AV1028:AV1091" si="114">$BR$15*$BR$20/$BR$14*(1-EXP(-$BR$14*AT1028))-$BR$16*(EXP(-$BR$13*AT1028)-EXP(-$BR$14*AT1028))</f>
        <v>1.041696610151353</v>
      </c>
      <c r="AW1028" s="135">
        <v>1.024</v>
      </c>
      <c r="AX1028" s="135">
        <f t="shared" si="112"/>
        <v>373.76</v>
      </c>
      <c r="AY1028" s="90">
        <f t="shared" ref="AY1028:AY1091" si="115">-EXP(-(Lm)*AW1028)*(-$BR$17+(EXP(Lm-$BR$14)-EXP((Lm-$BR$14)*AW1028))*(($BR$20*$BR$15-$BR$14*$BR$16+$BR$16*Lm)*$BR$14-$BR$20*$BR$15*Lm)/($BR$14*($BR$14-Lm))+$BR$16*($BR$14-Lm)*(1-EXP((Lm-$BR$13)*AW1028))/($BR$13-Lm)+$BR$20*(EXP(Lm*AW1028)-1)*($BR$15*(1/$BR$14-1/Lm)+1/($BP$42*Lm))+($BR$20*$BR$15/$BR$14-$BR$16)*(1-EXP(Lm-$BR$14)))</f>
        <v>4.8978086031272197E-2</v>
      </c>
      <c r="AZ1028" s="176">
        <f t="shared" ref="AZ1028:AZ1091" si="116">AS1028+AV1028+AY1028</f>
        <v>1.1514508553516547</v>
      </c>
    </row>
    <row r="1029" spans="43:52" x14ac:dyDescent="0.35">
      <c r="AQ1029" s="135">
        <v>1.0249999999999999</v>
      </c>
      <c r="AR1029" s="135">
        <f t="shared" si="110"/>
        <v>374.12499999999994</v>
      </c>
      <c r="AS1029" s="176">
        <f t="shared" si="113"/>
        <v>6.0776159169029551E-2</v>
      </c>
      <c r="AT1029" s="135">
        <v>1.0249999999999999</v>
      </c>
      <c r="AU1029" s="135">
        <f t="shared" si="111"/>
        <v>374.12499999999994</v>
      </c>
      <c r="AV1029" s="176">
        <f t="shared" si="114"/>
        <v>1.041696610151353</v>
      </c>
      <c r="AW1029" s="135">
        <v>1.0249999999999999</v>
      </c>
      <c r="AX1029" s="135">
        <f t="shared" si="112"/>
        <v>374.12499999999994</v>
      </c>
      <c r="AY1029" s="90">
        <f t="shared" si="115"/>
        <v>4.9320561999916072E-2</v>
      </c>
      <c r="AZ1029" s="176">
        <f t="shared" si="116"/>
        <v>1.1517933313202984</v>
      </c>
    </row>
    <row r="1030" spans="43:52" x14ac:dyDescent="0.35">
      <c r="AQ1030" s="135">
        <v>1.026</v>
      </c>
      <c r="AR1030" s="135">
        <f t="shared" ref="AR1030:AR1093" si="117">AQ1030*365</f>
        <v>374.49</v>
      </c>
      <c r="AS1030" s="176">
        <f t="shared" si="113"/>
        <v>6.0776159169029551E-2</v>
      </c>
      <c r="AT1030" s="135">
        <v>1.026</v>
      </c>
      <c r="AU1030" s="135">
        <f t="shared" ref="AU1030:AU1093" si="118">AT1030*365</f>
        <v>374.49</v>
      </c>
      <c r="AV1030" s="176">
        <f t="shared" si="114"/>
        <v>1.041696610151353</v>
      </c>
      <c r="AW1030" s="135">
        <v>1.026</v>
      </c>
      <c r="AX1030" s="135">
        <f t="shared" ref="AX1030:AX1093" si="119">AW1030*365</f>
        <v>374.49</v>
      </c>
      <c r="AY1030" s="90">
        <f t="shared" si="115"/>
        <v>4.9663037968558948E-2</v>
      </c>
      <c r="AZ1030" s="176">
        <f t="shared" si="116"/>
        <v>1.1521358072889414</v>
      </c>
    </row>
    <row r="1031" spans="43:52" x14ac:dyDescent="0.35">
      <c r="AQ1031" s="135">
        <v>1.0269999999999999</v>
      </c>
      <c r="AR1031" s="135">
        <f t="shared" si="117"/>
        <v>374.85499999999996</v>
      </c>
      <c r="AS1031" s="176">
        <f t="shared" si="113"/>
        <v>6.0776159169029551E-2</v>
      </c>
      <c r="AT1031" s="135">
        <v>1.0269999999999999</v>
      </c>
      <c r="AU1031" s="135">
        <f t="shared" si="118"/>
        <v>374.85499999999996</v>
      </c>
      <c r="AV1031" s="176">
        <f t="shared" si="114"/>
        <v>1.041696610151353</v>
      </c>
      <c r="AW1031" s="135">
        <v>1.0269999999999999</v>
      </c>
      <c r="AX1031" s="135">
        <f t="shared" si="119"/>
        <v>374.85499999999996</v>
      </c>
      <c r="AY1031" s="90">
        <f t="shared" si="115"/>
        <v>5.000551393720061E-2</v>
      </c>
      <c r="AZ1031" s="176">
        <f t="shared" si="116"/>
        <v>1.1524782832575831</v>
      </c>
    </row>
    <row r="1032" spans="43:52" x14ac:dyDescent="0.35">
      <c r="AQ1032" s="135">
        <v>1.028</v>
      </c>
      <c r="AR1032" s="135">
        <f t="shared" si="117"/>
        <v>375.22</v>
      </c>
      <c r="AS1032" s="176">
        <f t="shared" si="113"/>
        <v>6.0776159169029551E-2</v>
      </c>
      <c r="AT1032" s="135">
        <v>1.028</v>
      </c>
      <c r="AU1032" s="135">
        <f t="shared" si="118"/>
        <v>375.22</v>
      </c>
      <c r="AV1032" s="176">
        <f t="shared" si="114"/>
        <v>1.041696610151353</v>
      </c>
      <c r="AW1032" s="135">
        <v>1.028</v>
      </c>
      <c r="AX1032" s="135">
        <f t="shared" si="119"/>
        <v>375.22</v>
      </c>
      <c r="AY1032" s="90">
        <f t="shared" si="115"/>
        <v>5.0347989905841044E-2</v>
      </c>
      <c r="AZ1032" s="176">
        <f t="shared" si="116"/>
        <v>1.1528207592262234</v>
      </c>
    </row>
    <row r="1033" spans="43:52" x14ac:dyDescent="0.35">
      <c r="AQ1033" s="135">
        <v>1.0289999999999999</v>
      </c>
      <c r="AR1033" s="135">
        <f t="shared" si="117"/>
        <v>375.58499999999998</v>
      </c>
      <c r="AS1033" s="176">
        <f t="shared" si="113"/>
        <v>6.0776159169029551E-2</v>
      </c>
      <c r="AT1033" s="135">
        <v>1.0289999999999999</v>
      </c>
      <c r="AU1033" s="135">
        <f t="shared" si="118"/>
        <v>375.58499999999998</v>
      </c>
      <c r="AV1033" s="176">
        <f t="shared" si="114"/>
        <v>1.041696610151353</v>
      </c>
      <c r="AW1033" s="135">
        <v>1.0289999999999999</v>
      </c>
      <c r="AX1033" s="135">
        <f t="shared" si="119"/>
        <v>375.58499999999998</v>
      </c>
      <c r="AY1033" s="90">
        <f t="shared" si="115"/>
        <v>5.0690423251459671E-2</v>
      </c>
      <c r="AZ1033" s="176">
        <f t="shared" si="116"/>
        <v>1.1531631925718422</v>
      </c>
    </row>
    <row r="1034" spans="43:52" x14ac:dyDescent="0.35">
      <c r="AQ1034" s="135">
        <v>1.03</v>
      </c>
      <c r="AR1034" s="135">
        <f t="shared" si="117"/>
        <v>375.95</v>
      </c>
      <c r="AS1034" s="176">
        <f t="shared" si="113"/>
        <v>6.0776159169029551E-2</v>
      </c>
      <c r="AT1034" s="135">
        <v>1.03</v>
      </c>
      <c r="AU1034" s="135">
        <f t="shared" si="118"/>
        <v>375.95</v>
      </c>
      <c r="AV1034" s="176">
        <f t="shared" si="114"/>
        <v>1.041696610151353</v>
      </c>
      <c r="AW1034" s="135">
        <v>1.03</v>
      </c>
      <c r="AX1034" s="135">
        <f t="shared" si="119"/>
        <v>375.95</v>
      </c>
      <c r="AY1034" s="90">
        <f t="shared" si="115"/>
        <v>5.1032899220097655E-2</v>
      </c>
      <c r="AZ1034" s="176">
        <f t="shared" si="116"/>
        <v>1.1535056685404801</v>
      </c>
    </row>
    <row r="1035" spans="43:52" x14ac:dyDescent="0.35">
      <c r="AQ1035" s="135">
        <v>1.0309999999999999</v>
      </c>
      <c r="AR1035" s="135">
        <f t="shared" si="117"/>
        <v>376.315</v>
      </c>
      <c r="AS1035" s="176">
        <f t="shared" si="113"/>
        <v>6.0776159169029551E-2</v>
      </c>
      <c r="AT1035" s="135">
        <v>1.0309999999999999</v>
      </c>
      <c r="AU1035" s="135">
        <f t="shared" si="118"/>
        <v>376.315</v>
      </c>
      <c r="AV1035" s="176">
        <f t="shared" si="114"/>
        <v>1.041696610151353</v>
      </c>
      <c r="AW1035" s="135">
        <v>1.0309999999999999</v>
      </c>
      <c r="AX1035" s="135">
        <f t="shared" si="119"/>
        <v>376.315</v>
      </c>
      <c r="AY1035" s="90">
        <f t="shared" si="115"/>
        <v>5.1375375188734432E-2</v>
      </c>
      <c r="AZ1035" s="176">
        <f t="shared" si="116"/>
        <v>1.1538481445091169</v>
      </c>
    </row>
    <row r="1036" spans="43:52" x14ac:dyDescent="0.35">
      <c r="AQ1036" s="135">
        <v>1.032</v>
      </c>
      <c r="AR1036" s="135">
        <f t="shared" si="117"/>
        <v>376.68</v>
      </c>
      <c r="AS1036" s="176">
        <f t="shared" si="113"/>
        <v>6.0776159169029551E-2</v>
      </c>
      <c r="AT1036" s="135">
        <v>1.032</v>
      </c>
      <c r="AU1036" s="135">
        <f t="shared" si="118"/>
        <v>376.68</v>
      </c>
      <c r="AV1036" s="176">
        <f t="shared" si="114"/>
        <v>1.041696610151353</v>
      </c>
      <c r="AW1036" s="135">
        <v>1.032</v>
      </c>
      <c r="AX1036" s="135">
        <f t="shared" si="119"/>
        <v>376.68</v>
      </c>
      <c r="AY1036" s="90">
        <f t="shared" si="115"/>
        <v>5.1717851157369973E-2</v>
      </c>
      <c r="AZ1036" s="176">
        <f t="shared" si="116"/>
        <v>1.1541906204777523</v>
      </c>
    </row>
    <row r="1037" spans="43:52" x14ac:dyDescent="0.35">
      <c r="AQ1037" s="135">
        <v>1.0329999999999999</v>
      </c>
      <c r="AR1037" s="135">
        <f t="shared" si="117"/>
        <v>377.04499999999996</v>
      </c>
      <c r="AS1037" s="176">
        <f t="shared" si="113"/>
        <v>6.0776159169029551E-2</v>
      </c>
      <c r="AT1037" s="135">
        <v>1.0329999999999999</v>
      </c>
      <c r="AU1037" s="135">
        <f t="shared" si="118"/>
        <v>377.04499999999996</v>
      </c>
      <c r="AV1037" s="176">
        <f t="shared" si="114"/>
        <v>1.041696610151353</v>
      </c>
      <c r="AW1037" s="135">
        <v>1.0329999999999999</v>
      </c>
      <c r="AX1037" s="135">
        <f t="shared" si="119"/>
        <v>377.04499999999996</v>
      </c>
      <c r="AY1037" s="90">
        <f t="shared" si="115"/>
        <v>5.2060327126004301E-2</v>
      </c>
      <c r="AZ1037" s="176">
        <f t="shared" si="116"/>
        <v>1.1545330964463867</v>
      </c>
    </row>
    <row r="1038" spans="43:52" x14ac:dyDescent="0.35">
      <c r="AQ1038" s="135">
        <v>1.034</v>
      </c>
      <c r="AR1038" s="135">
        <f t="shared" si="117"/>
        <v>377.41</v>
      </c>
      <c r="AS1038" s="176">
        <f t="shared" si="113"/>
        <v>6.0776159169029551E-2</v>
      </c>
      <c r="AT1038" s="135">
        <v>1.034</v>
      </c>
      <c r="AU1038" s="135">
        <f t="shared" si="118"/>
        <v>377.41</v>
      </c>
      <c r="AV1038" s="176">
        <f t="shared" si="114"/>
        <v>1.041696610151353</v>
      </c>
      <c r="AW1038" s="135">
        <v>1.034</v>
      </c>
      <c r="AX1038" s="135">
        <f t="shared" si="119"/>
        <v>377.41</v>
      </c>
      <c r="AY1038" s="90">
        <f t="shared" si="115"/>
        <v>5.2402803094637185E-2</v>
      </c>
      <c r="AZ1038" s="176">
        <f t="shared" si="116"/>
        <v>1.1548755724150195</v>
      </c>
    </row>
    <row r="1039" spans="43:52" x14ac:dyDescent="0.35">
      <c r="AQ1039" s="135">
        <v>1.0349999999999999</v>
      </c>
      <c r="AR1039" s="135">
        <f t="shared" si="117"/>
        <v>377.77499999999998</v>
      </c>
      <c r="AS1039" s="176">
        <f t="shared" si="113"/>
        <v>6.0776159169029551E-2</v>
      </c>
      <c r="AT1039" s="135">
        <v>1.0349999999999999</v>
      </c>
      <c r="AU1039" s="135">
        <f t="shared" si="118"/>
        <v>377.77499999999998</v>
      </c>
      <c r="AV1039" s="176">
        <f t="shared" si="114"/>
        <v>1.041696610151353</v>
      </c>
      <c r="AW1039" s="135">
        <v>1.0349999999999999</v>
      </c>
      <c r="AX1039" s="135">
        <f t="shared" si="119"/>
        <v>377.77499999999998</v>
      </c>
      <c r="AY1039" s="90">
        <f t="shared" si="115"/>
        <v>5.2745279063269063E-2</v>
      </c>
      <c r="AZ1039" s="176">
        <f t="shared" si="116"/>
        <v>1.1552180483836514</v>
      </c>
    </row>
    <row r="1040" spans="43:52" x14ac:dyDescent="0.35">
      <c r="AQ1040" s="135">
        <v>1.036</v>
      </c>
      <c r="AR1040" s="135">
        <f t="shared" si="117"/>
        <v>378.14</v>
      </c>
      <c r="AS1040" s="176">
        <f t="shared" si="113"/>
        <v>6.0776159169029551E-2</v>
      </c>
      <c r="AT1040" s="135">
        <v>1.036</v>
      </c>
      <c r="AU1040" s="135">
        <f t="shared" si="118"/>
        <v>378.14</v>
      </c>
      <c r="AV1040" s="176">
        <f t="shared" si="114"/>
        <v>1.041696610151353</v>
      </c>
      <c r="AW1040" s="135">
        <v>1.036</v>
      </c>
      <c r="AX1040" s="135">
        <f t="shared" si="119"/>
        <v>378.14</v>
      </c>
      <c r="AY1040" s="90">
        <f t="shared" si="115"/>
        <v>5.3087712408879356E-2</v>
      </c>
      <c r="AZ1040" s="176">
        <f t="shared" si="116"/>
        <v>1.1555604817292617</v>
      </c>
    </row>
    <row r="1041" spans="43:52" x14ac:dyDescent="0.35">
      <c r="AQ1041" s="135">
        <v>1.0369999999999999</v>
      </c>
      <c r="AR1041" s="135">
        <f t="shared" si="117"/>
        <v>378.505</v>
      </c>
      <c r="AS1041" s="176">
        <f t="shared" si="113"/>
        <v>6.0776159169029551E-2</v>
      </c>
      <c r="AT1041" s="135">
        <v>1.0369999999999999</v>
      </c>
      <c r="AU1041" s="135">
        <f t="shared" si="118"/>
        <v>378.505</v>
      </c>
      <c r="AV1041" s="176">
        <f t="shared" si="114"/>
        <v>1.041696610151353</v>
      </c>
      <c r="AW1041" s="135">
        <v>1.0369999999999999</v>
      </c>
      <c r="AX1041" s="135">
        <f t="shared" si="119"/>
        <v>378.505</v>
      </c>
      <c r="AY1041" s="90">
        <f t="shared" si="115"/>
        <v>5.3430188377508792E-2</v>
      </c>
      <c r="AZ1041" s="176">
        <f t="shared" si="116"/>
        <v>1.1559029576978912</v>
      </c>
    </row>
    <row r="1042" spans="43:52" x14ac:dyDescent="0.35">
      <c r="AQ1042" s="135">
        <v>1.038</v>
      </c>
      <c r="AR1042" s="135">
        <f t="shared" si="117"/>
        <v>378.87</v>
      </c>
      <c r="AS1042" s="176">
        <f t="shared" si="113"/>
        <v>6.0776159169029551E-2</v>
      </c>
      <c r="AT1042" s="135">
        <v>1.038</v>
      </c>
      <c r="AU1042" s="135">
        <f t="shared" si="118"/>
        <v>378.87</v>
      </c>
      <c r="AV1042" s="176">
        <f t="shared" si="114"/>
        <v>1.041696610151353</v>
      </c>
      <c r="AW1042" s="135">
        <v>1.038</v>
      </c>
      <c r="AX1042" s="135">
        <f t="shared" si="119"/>
        <v>378.87</v>
      </c>
      <c r="AY1042" s="90">
        <f t="shared" si="115"/>
        <v>5.3772664346136784E-2</v>
      </c>
      <c r="AZ1042" s="176">
        <f t="shared" si="116"/>
        <v>1.1562454336665191</v>
      </c>
    </row>
    <row r="1043" spans="43:52" x14ac:dyDescent="0.35">
      <c r="AQ1043" s="135">
        <v>1.0389999999999999</v>
      </c>
      <c r="AR1043" s="135">
        <f t="shared" si="117"/>
        <v>379.23499999999996</v>
      </c>
      <c r="AS1043" s="176">
        <f t="shared" si="113"/>
        <v>6.0776159169029551E-2</v>
      </c>
      <c r="AT1043" s="135">
        <v>1.0389999999999999</v>
      </c>
      <c r="AU1043" s="135">
        <f t="shared" si="118"/>
        <v>379.23499999999996</v>
      </c>
      <c r="AV1043" s="176">
        <f t="shared" si="114"/>
        <v>1.041696610151353</v>
      </c>
      <c r="AW1043" s="135">
        <v>1.0389999999999999</v>
      </c>
      <c r="AX1043" s="135">
        <f t="shared" si="119"/>
        <v>379.23499999999996</v>
      </c>
      <c r="AY1043" s="90">
        <f t="shared" si="115"/>
        <v>5.4115140314763777E-2</v>
      </c>
      <c r="AZ1043" s="176">
        <f t="shared" si="116"/>
        <v>1.1565879096351461</v>
      </c>
    </row>
    <row r="1044" spans="43:52" x14ac:dyDescent="0.35">
      <c r="AQ1044" s="135">
        <v>1.04</v>
      </c>
      <c r="AR1044" s="135">
        <f t="shared" si="117"/>
        <v>379.6</v>
      </c>
      <c r="AS1044" s="176">
        <f t="shared" si="113"/>
        <v>6.0776159169029551E-2</v>
      </c>
      <c r="AT1044" s="135">
        <v>1.04</v>
      </c>
      <c r="AU1044" s="135">
        <f t="shared" si="118"/>
        <v>379.6</v>
      </c>
      <c r="AV1044" s="176">
        <f t="shared" si="114"/>
        <v>1.041696610151353</v>
      </c>
      <c r="AW1044" s="135">
        <v>1.04</v>
      </c>
      <c r="AX1044" s="135">
        <f t="shared" si="119"/>
        <v>379.6</v>
      </c>
      <c r="AY1044" s="90">
        <f t="shared" si="115"/>
        <v>5.4457616283389548E-2</v>
      </c>
      <c r="AZ1044" s="176">
        <f t="shared" si="116"/>
        <v>1.156930385603772</v>
      </c>
    </row>
    <row r="1045" spans="43:52" x14ac:dyDescent="0.35">
      <c r="AQ1045" s="135">
        <v>1.0409999999999999</v>
      </c>
      <c r="AR1045" s="135">
        <f t="shared" si="117"/>
        <v>379.96499999999997</v>
      </c>
      <c r="AS1045" s="176">
        <f t="shared" si="113"/>
        <v>6.0776159169029551E-2</v>
      </c>
      <c r="AT1045" s="135">
        <v>1.0409999999999999</v>
      </c>
      <c r="AU1045" s="135">
        <f t="shared" si="118"/>
        <v>379.96499999999997</v>
      </c>
      <c r="AV1045" s="176">
        <f t="shared" si="114"/>
        <v>1.041696610151353</v>
      </c>
      <c r="AW1045" s="135">
        <v>1.0409999999999999</v>
      </c>
      <c r="AX1045" s="135">
        <f t="shared" si="119"/>
        <v>379.96499999999997</v>
      </c>
      <c r="AY1045" s="90">
        <f t="shared" si="115"/>
        <v>5.4800092252014092E-2</v>
      </c>
      <c r="AZ1045" s="176">
        <f t="shared" si="116"/>
        <v>1.1572728615723964</v>
      </c>
    </row>
    <row r="1046" spans="43:52" x14ac:dyDescent="0.35">
      <c r="AQ1046" s="135">
        <v>1.042</v>
      </c>
      <c r="AR1046" s="135">
        <f t="shared" si="117"/>
        <v>380.33000000000004</v>
      </c>
      <c r="AS1046" s="176">
        <f t="shared" si="113"/>
        <v>6.0776159169029551E-2</v>
      </c>
      <c r="AT1046" s="135">
        <v>1.042</v>
      </c>
      <c r="AU1046" s="135">
        <f t="shared" si="118"/>
        <v>380.33000000000004</v>
      </c>
      <c r="AV1046" s="176">
        <f t="shared" si="114"/>
        <v>1.041696610151353</v>
      </c>
      <c r="AW1046" s="135">
        <v>1.042</v>
      </c>
      <c r="AX1046" s="135">
        <f t="shared" si="119"/>
        <v>380.33000000000004</v>
      </c>
      <c r="AY1046" s="90">
        <f t="shared" si="115"/>
        <v>5.5142568220637428E-2</v>
      </c>
      <c r="AZ1046" s="176">
        <f t="shared" si="116"/>
        <v>1.1576153375410199</v>
      </c>
    </row>
    <row r="1047" spans="43:52" x14ac:dyDescent="0.35">
      <c r="AQ1047" s="135">
        <v>1.0429999999999999</v>
      </c>
      <c r="AR1047" s="135">
        <f t="shared" si="117"/>
        <v>380.69499999999999</v>
      </c>
      <c r="AS1047" s="176">
        <f t="shared" si="113"/>
        <v>6.0776159169029551E-2</v>
      </c>
      <c r="AT1047" s="135">
        <v>1.0429999999999999</v>
      </c>
      <c r="AU1047" s="135">
        <f t="shared" si="118"/>
        <v>380.69499999999999</v>
      </c>
      <c r="AV1047" s="176">
        <f t="shared" si="114"/>
        <v>1.041696610151353</v>
      </c>
      <c r="AW1047" s="135">
        <v>1.0429999999999999</v>
      </c>
      <c r="AX1047" s="135">
        <f t="shared" si="119"/>
        <v>380.69499999999999</v>
      </c>
      <c r="AY1047" s="90">
        <f t="shared" si="115"/>
        <v>5.5485044189259307E-2</v>
      </c>
      <c r="AZ1047" s="176">
        <f t="shared" si="116"/>
        <v>1.1579578135096418</v>
      </c>
    </row>
    <row r="1048" spans="43:52" x14ac:dyDescent="0.35">
      <c r="AQ1048" s="135">
        <v>1.044</v>
      </c>
      <c r="AR1048" s="135">
        <f t="shared" si="117"/>
        <v>381.06</v>
      </c>
      <c r="AS1048" s="176">
        <f t="shared" si="113"/>
        <v>6.0776159169029551E-2</v>
      </c>
      <c r="AT1048" s="135">
        <v>1.044</v>
      </c>
      <c r="AU1048" s="135">
        <f t="shared" si="118"/>
        <v>381.06</v>
      </c>
      <c r="AV1048" s="176">
        <f t="shared" si="114"/>
        <v>1.041696610151353</v>
      </c>
      <c r="AW1048" s="135">
        <v>1.044</v>
      </c>
      <c r="AX1048" s="135">
        <f t="shared" si="119"/>
        <v>381.06</v>
      </c>
      <c r="AY1048" s="90">
        <f t="shared" si="115"/>
        <v>5.5827477534859823E-2</v>
      </c>
      <c r="AZ1048" s="176">
        <f t="shared" si="116"/>
        <v>1.1583002468552421</v>
      </c>
    </row>
    <row r="1049" spans="43:52" x14ac:dyDescent="0.35">
      <c r="AQ1049" s="135">
        <v>1.0449999999999999</v>
      </c>
      <c r="AR1049" s="135">
        <f t="shared" si="117"/>
        <v>381.42499999999995</v>
      </c>
      <c r="AS1049" s="176">
        <f t="shared" si="113"/>
        <v>6.0776159169029551E-2</v>
      </c>
      <c r="AT1049" s="135">
        <v>1.0449999999999999</v>
      </c>
      <c r="AU1049" s="135">
        <f t="shared" si="118"/>
        <v>381.42499999999995</v>
      </c>
      <c r="AV1049" s="176">
        <f t="shared" si="114"/>
        <v>1.041696610151353</v>
      </c>
      <c r="AW1049" s="135">
        <v>1.0449999999999999</v>
      </c>
      <c r="AX1049" s="135">
        <f t="shared" si="119"/>
        <v>381.42499999999995</v>
      </c>
      <c r="AY1049" s="90">
        <f t="shared" si="115"/>
        <v>5.6169953503479482E-2</v>
      </c>
      <c r="AZ1049" s="176">
        <f t="shared" si="116"/>
        <v>1.1586427228238618</v>
      </c>
    </row>
    <row r="1050" spans="43:52" x14ac:dyDescent="0.35">
      <c r="AQ1050" s="135">
        <v>1.046</v>
      </c>
      <c r="AR1050" s="135">
        <f t="shared" si="117"/>
        <v>381.79</v>
      </c>
      <c r="AS1050" s="176">
        <f t="shared" si="113"/>
        <v>6.0776159169029551E-2</v>
      </c>
      <c r="AT1050" s="135">
        <v>1.046</v>
      </c>
      <c r="AU1050" s="135">
        <f t="shared" si="118"/>
        <v>381.79</v>
      </c>
      <c r="AV1050" s="176">
        <f t="shared" si="114"/>
        <v>1.041696610151353</v>
      </c>
      <c r="AW1050" s="135">
        <v>1.046</v>
      </c>
      <c r="AX1050" s="135">
        <f t="shared" si="119"/>
        <v>381.79</v>
      </c>
      <c r="AY1050" s="90">
        <f t="shared" si="115"/>
        <v>5.6512429472097926E-2</v>
      </c>
      <c r="AZ1050" s="176">
        <f t="shared" si="116"/>
        <v>1.1589851987924804</v>
      </c>
    </row>
    <row r="1051" spans="43:52" x14ac:dyDescent="0.35">
      <c r="AQ1051" s="135">
        <v>1.0469999999999999</v>
      </c>
      <c r="AR1051" s="135">
        <f t="shared" si="117"/>
        <v>382.15499999999997</v>
      </c>
      <c r="AS1051" s="176">
        <f t="shared" si="113"/>
        <v>6.0776159169029551E-2</v>
      </c>
      <c r="AT1051" s="135">
        <v>1.0469999999999999</v>
      </c>
      <c r="AU1051" s="135">
        <f t="shared" si="118"/>
        <v>382.15499999999997</v>
      </c>
      <c r="AV1051" s="176">
        <f t="shared" si="114"/>
        <v>1.041696610151353</v>
      </c>
      <c r="AW1051" s="135">
        <v>1.0469999999999999</v>
      </c>
      <c r="AX1051" s="135">
        <f t="shared" si="119"/>
        <v>382.15499999999997</v>
      </c>
      <c r="AY1051" s="90">
        <f t="shared" si="115"/>
        <v>5.6854905440714913E-2</v>
      </c>
      <c r="AZ1051" s="176">
        <f t="shared" si="116"/>
        <v>1.1593276747610972</v>
      </c>
    </row>
    <row r="1052" spans="43:52" x14ac:dyDescent="0.35">
      <c r="AQ1052" s="135">
        <v>1.048</v>
      </c>
      <c r="AR1052" s="135">
        <f t="shared" si="117"/>
        <v>382.52000000000004</v>
      </c>
      <c r="AS1052" s="176">
        <f t="shared" si="113"/>
        <v>6.0776159169029551E-2</v>
      </c>
      <c r="AT1052" s="135">
        <v>1.048</v>
      </c>
      <c r="AU1052" s="135">
        <f t="shared" si="118"/>
        <v>382.52000000000004</v>
      </c>
      <c r="AV1052" s="176">
        <f t="shared" si="114"/>
        <v>1.041696610151353</v>
      </c>
      <c r="AW1052" s="135">
        <v>1.048</v>
      </c>
      <c r="AX1052" s="135">
        <f t="shared" si="119"/>
        <v>382.52000000000004</v>
      </c>
      <c r="AY1052" s="90">
        <f t="shared" si="115"/>
        <v>5.7197381409330908E-2</v>
      </c>
      <c r="AZ1052" s="176">
        <f t="shared" si="116"/>
        <v>1.1596701507297134</v>
      </c>
    </row>
    <row r="1053" spans="43:52" x14ac:dyDescent="0.35">
      <c r="AQ1053" s="135">
        <v>1.0489999999999999</v>
      </c>
      <c r="AR1053" s="135">
        <f t="shared" si="117"/>
        <v>382.88499999999999</v>
      </c>
      <c r="AS1053" s="176">
        <f t="shared" si="113"/>
        <v>6.0776159169029551E-2</v>
      </c>
      <c r="AT1053" s="135">
        <v>1.0489999999999999</v>
      </c>
      <c r="AU1053" s="135">
        <f t="shared" si="118"/>
        <v>382.88499999999999</v>
      </c>
      <c r="AV1053" s="176">
        <f t="shared" si="114"/>
        <v>1.041696610151353</v>
      </c>
      <c r="AW1053" s="135">
        <v>1.0489999999999999</v>
      </c>
      <c r="AX1053" s="135">
        <f t="shared" si="119"/>
        <v>382.88499999999999</v>
      </c>
      <c r="AY1053" s="90">
        <f t="shared" si="115"/>
        <v>5.7539857377945682E-2</v>
      </c>
      <c r="AZ1053" s="176">
        <f t="shared" si="116"/>
        <v>1.1600126266983282</v>
      </c>
    </row>
    <row r="1054" spans="43:52" x14ac:dyDescent="0.35">
      <c r="AQ1054" s="135">
        <v>1.05</v>
      </c>
      <c r="AR1054" s="135">
        <f t="shared" si="117"/>
        <v>383.25</v>
      </c>
      <c r="AS1054" s="176">
        <f t="shared" si="113"/>
        <v>6.0776159169029551E-2</v>
      </c>
      <c r="AT1054" s="135">
        <v>1.05</v>
      </c>
      <c r="AU1054" s="135">
        <f t="shared" si="118"/>
        <v>383.25</v>
      </c>
      <c r="AV1054" s="176">
        <f t="shared" si="114"/>
        <v>1.041696610151353</v>
      </c>
      <c r="AW1054" s="135">
        <v>1.05</v>
      </c>
      <c r="AX1054" s="135">
        <f t="shared" si="119"/>
        <v>383.25</v>
      </c>
      <c r="AY1054" s="90">
        <f t="shared" si="115"/>
        <v>5.7882333346559234E-2</v>
      </c>
      <c r="AZ1054" s="176">
        <f t="shared" si="116"/>
        <v>1.1603551026669416</v>
      </c>
    </row>
    <row r="1055" spans="43:52" x14ac:dyDescent="0.35">
      <c r="AQ1055" s="135">
        <v>1.0509999999999999</v>
      </c>
      <c r="AR1055" s="135">
        <f t="shared" si="117"/>
        <v>383.61499999999995</v>
      </c>
      <c r="AS1055" s="176">
        <f t="shared" si="113"/>
        <v>6.0776159169029551E-2</v>
      </c>
      <c r="AT1055" s="135">
        <v>1.0509999999999999</v>
      </c>
      <c r="AU1055" s="135">
        <f t="shared" si="118"/>
        <v>383.61499999999995</v>
      </c>
      <c r="AV1055" s="176">
        <f t="shared" si="114"/>
        <v>1.041696610151353</v>
      </c>
      <c r="AW1055" s="135">
        <v>1.0509999999999999</v>
      </c>
      <c r="AX1055" s="135">
        <f t="shared" si="119"/>
        <v>383.61499999999995</v>
      </c>
      <c r="AY1055" s="90">
        <f t="shared" si="115"/>
        <v>5.8224809315171565E-2</v>
      </c>
      <c r="AZ1055" s="176">
        <f t="shared" si="116"/>
        <v>1.160697578635554</v>
      </c>
    </row>
    <row r="1056" spans="43:52" x14ac:dyDescent="0.35">
      <c r="AQ1056" s="135">
        <v>1.052</v>
      </c>
      <c r="AR1056" s="135">
        <f t="shared" si="117"/>
        <v>383.98</v>
      </c>
      <c r="AS1056" s="176">
        <f t="shared" si="113"/>
        <v>6.0776159169029551E-2</v>
      </c>
      <c r="AT1056" s="135">
        <v>1.052</v>
      </c>
      <c r="AU1056" s="135">
        <f t="shared" si="118"/>
        <v>383.98</v>
      </c>
      <c r="AV1056" s="176">
        <f t="shared" si="114"/>
        <v>1.041696610151353</v>
      </c>
      <c r="AW1056" s="135">
        <v>1.052</v>
      </c>
      <c r="AX1056" s="135">
        <f t="shared" si="119"/>
        <v>383.98</v>
      </c>
      <c r="AY1056" s="90">
        <f t="shared" si="115"/>
        <v>5.8567242660762082E-2</v>
      </c>
      <c r="AZ1056" s="176">
        <f t="shared" si="116"/>
        <v>1.1610400119811446</v>
      </c>
    </row>
    <row r="1057" spans="43:52" x14ac:dyDescent="0.35">
      <c r="AQ1057" s="135">
        <v>1.0529999999999999</v>
      </c>
      <c r="AR1057" s="135">
        <f t="shared" si="117"/>
        <v>384.34499999999997</v>
      </c>
      <c r="AS1057" s="176">
        <f t="shared" si="113"/>
        <v>6.0776159169029551E-2</v>
      </c>
      <c r="AT1057" s="135">
        <v>1.0529999999999999</v>
      </c>
      <c r="AU1057" s="135">
        <f t="shared" si="118"/>
        <v>384.34499999999997</v>
      </c>
      <c r="AV1057" s="176">
        <f t="shared" si="114"/>
        <v>1.041696610151353</v>
      </c>
      <c r="AW1057" s="135">
        <v>1.0529999999999999</v>
      </c>
      <c r="AX1057" s="135">
        <f t="shared" si="119"/>
        <v>384.34499999999997</v>
      </c>
      <c r="AY1057" s="90">
        <f t="shared" si="115"/>
        <v>5.8909718629371964E-2</v>
      </c>
      <c r="AZ1057" s="176">
        <f t="shared" si="116"/>
        <v>1.1613824879497543</v>
      </c>
    </row>
    <row r="1058" spans="43:52" x14ac:dyDescent="0.35">
      <c r="AQ1058" s="135">
        <v>1.054</v>
      </c>
      <c r="AR1058" s="135">
        <f t="shared" si="117"/>
        <v>384.71000000000004</v>
      </c>
      <c r="AS1058" s="176">
        <f t="shared" si="113"/>
        <v>6.0776159169029551E-2</v>
      </c>
      <c r="AT1058" s="135">
        <v>1.054</v>
      </c>
      <c r="AU1058" s="135">
        <f t="shared" si="118"/>
        <v>384.71000000000004</v>
      </c>
      <c r="AV1058" s="176">
        <f t="shared" si="114"/>
        <v>1.041696610151353</v>
      </c>
      <c r="AW1058" s="135">
        <v>1.054</v>
      </c>
      <c r="AX1058" s="135">
        <f t="shared" si="119"/>
        <v>384.71000000000004</v>
      </c>
      <c r="AY1058" s="90">
        <f t="shared" si="115"/>
        <v>5.9252194597980631E-2</v>
      </c>
      <c r="AZ1058" s="176">
        <f t="shared" si="116"/>
        <v>1.1617249639183631</v>
      </c>
    </row>
    <row r="1059" spans="43:52" x14ac:dyDescent="0.35">
      <c r="AQ1059" s="135">
        <v>1.0549999999999999</v>
      </c>
      <c r="AR1059" s="135">
        <f t="shared" si="117"/>
        <v>385.07499999999999</v>
      </c>
      <c r="AS1059" s="176">
        <f t="shared" si="113"/>
        <v>6.0776159169029551E-2</v>
      </c>
      <c r="AT1059" s="135">
        <v>1.0549999999999999</v>
      </c>
      <c r="AU1059" s="135">
        <f t="shared" si="118"/>
        <v>385.07499999999999</v>
      </c>
      <c r="AV1059" s="176">
        <f t="shared" si="114"/>
        <v>1.041696610151353</v>
      </c>
      <c r="AW1059" s="135">
        <v>1.0549999999999999</v>
      </c>
      <c r="AX1059" s="135">
        <f t="shared" si="119"/>
        <v>385.07499999999999</v>
      </c>
      <c r="AY1059" s="90">
        <f t="shared" si="115"/>
        <v>5.959467056658807E-2</v>
      </c>
      <c r="AZ1059" s="176">
        <f t="shared" si="116"/>
        <v>1.1620674398869704</v>
      </c>
    </row>
    <row r="1060" spans="43:52" x14ac:dyDescent="0.35">
      <c r="AQ1060" s="135">
        <v>1.056</v>
      </c>
      <c r="AR1060" s="135">
        <f t="shared" si="117"/>
        <v>385.44</v>
      </c>
      <c r="AS1060" s="176">
        <f t="shared" si="113"/>
        <v>6.0776159169029551E-2</v>
      </c>
      <c r="AT1060" s="135">
        <v>1.056</v>
      </c>
      <c r="AU1060" s="135">
        <f t="shared" si="118"/>
        <v>385.44</v>
      </c>
      <c r="AV1060" s="176">
        <f t="shared" si="114"/>
        <v>1.041696610151353</v>
      </c>
      <c r="AW1060" s="135">
        <v>1.056</v>
      </c>
      <c r="AX1060" s="135">
        <f t="shared" si="119"/>
        <v>385.44</v>
      </c>
      <c r="AY1060" s="90">
        <f t="shared" si="115"/>
        <v>5.9937146535194066E-2</v>
      </c>
      <c r="AZ1060" s="176">
        <f t="shared" si="116"/>
        <v>1.1624099158555765</v>
      </c>
    </row>
    <row r="1061" spans="43:52" x14ac:dyDescent="0.35">
      <c r="AQ1061" s="135">
        <v>1.0569999999999999</v>
      </c>
      <c r="AR1061" s="135">
        <f t="shared" si="117"/>
        <v>385.80499999999995</v>
      </c>
      <c r="AS1061" s="176">
        <f t="shared" si="113"/>
        <v>6.0776159169029551E-2</v>
      </c>
      <c r="AT1061" s="135">
        <v>1.0569999999999999</v>
      </c>
      <c r="AU1061" s="135">
        <f t="shared" si="118"/>
        <v>385.80499999999995</v>
      </c>
      <c r="AV1061" s="176">
        <f t="shared" si="114"/>
        <v>1.041696610151353</v>
      </c>
      <c r="AW1061" s="135">
        <v>1.0569999999999999</v>
      </c>
      <c r="AX1061" s="135">
        <f t="shared" si="119"/>
        <v>385.80499999999995</v>
      </c>
      <c r="AY1061" s="90">
        <f t="shared" si="115"/>
        <v>6.0279622503799056E-2</v>
      </c>
      <c r="AZ1061" s="176">
        <f t="shared" si="116"/>
        <v>1.1627523918241816</v>
      </c>
    </row>
    <row r="1062" spans="43:52" x14ac:dyDescent="0.35">
      <c r="AQ1062" s="135">
        <v>1.0580000000000001</v>
      </c>
      <c r="AR1062" s="135">
        <f t="shared" si="117"/>
        <v>386.17</v>
      </c>
      <c r="AS1062" s="176">
        <f t="shared" si="113"/>
        <v>6.0776159169029551E-2</v>
      </c>
      <c r="AT1062" s="135">
        <v>1.0580000000000001</v>
      </c>
      <c r="AU1062" s="135">
        <f t="shared" si="118"/>
        <v>386.17</v>
      </c>
      <c r="AV1062" s="176">
        <f t="shared" si="114"/>
        <v>1.041696610151353</v>
      </c>
      <c r="AW1062" s="135">
        <v>1.0580000000000001</v>
      </c>
      <c r="AX1062" s="135">
        <f t="shared" si="119"/>
        <v>386.17</v>
      </c>
      <c r="AY1062" s="90">
        <f t="shared" si="115"/>
        <v>6.0622098472402838E-2</v>
      </c>
      <c r="AZ1062" s="176">
        <f t="shared" si="116"/>
        <v>1.1630948677927853</v>
      </c>
    </row>
    <row r="1063" spans="43:52" x14ac:dyDescent="0.35">
      <c r="AQ1063" s="135">
        <v>1.0589999999999999</v>
      </c>
      <c r="AR1063" s="135">
        <f t="shared" si="117"/>
        <v>386.53499999999997</v>
      </c>
      <c r="AS1063" s="176">
        <f t="shared" si="113"/>
        <v>6.0776159169029551E-2</v>
      </c>
      <c r="AT1063" s="135">
        <v>1.0589999999999999</v>
      </c>
      <c r="AU1063" s="135">
        <f t="shared" si="118"/>
        <v>386.53499999999997</v>
      </c>
      <c r="AV1063" s="176">
        <f t="shared" si="114"/>
        <v>1.041696610151353</v>
      </c>
      <c r="AW1063" s="135">
        <v>1.0589999999999999</v>
      </c>
      <c r="AX1063" s="135">
        <f t="shared" si="119"/>
        <v>386.53499999999997</v>
      </c>
      <c r="AY1063" s="90">
        <f t="shared" si="115"/>
        <v>6.0964574441005163E-2</v>
      </c>
      <c r="AZ1063" s="176">
        <f t="shared" si="116"/>
        <v>1.1634373437613876</v>
      </c>
    </row>
    <row r="1064" spans="43:52" x14ac:dyDescent="0.35">
      <c r="AQ1064" s="135">
        <v>1.06</v>
      </c>
      <c r="AR1064" s="135">
        <f t="shared" si="117"/>
        <v>386.90000000000003</v>
      </c>
      <c r="AS1064" s="176">
        <f t="shared" si="113"/>
        <v>6.0776159169029551E-2</v>
      </c>
      <c r="AT1064" s="135">
        <v>1.06</v>
      </c>
      <c r="AU1064" s="135">
        <f t="shared" si="118"/>
        <v>386.90000000000003</v>
      </c>
      <c r="AV1064" s="176">
        <f t="shared" si="114"/>
        <v>1.041696610151353</v>
      </c>
      <c r="AW1064" s="135">
        <v>1.06</v>
      </c>
      <c r="AX1064" s="135">
        <f t="shared" si="119"/>
        <v>386.90000000000003</v>
      </c>
      <c r="AY1064" s="90">
        <f t="shared" si="115"/>
        <v>6.1307007786586126E-2</v>
      </c>
      <c r="AZ1064" s="176">
        <f t="shared" si="116"/>
        <v>1.1637797771069684</v>
      </c>
    </row>
    <row r="1065" spans="43:52" x14ac:dyDescent="0.35">
      <c r="AQ1065" s="135">
        <v>1.0609999999999999</v>
      </c>
      <c r="AR1065" s="135">
        <f t="shared" si="117"/>
        <v>387.26499999999999</v>
      </c>
      <c r="AS1065" s="176">
        <f t="shared" si="113"/>
        <v>6.0776159169029551E-2</v>
      </c>
      <c r="AT1065" s="135">
        <v>1.0609999999999999</v>
      </c>
      <c r="AU1065" s="135">
        <f t="shared" si="118"/>
        <v>387.26499999999999</v>
      </c>
      <c r="AV1065" s="176">
        <f t="shared" si="114"/>
        <v>1.041696610151353</v>
      </c>
      <c r="AW1065" s="135">
        <v>1.0609999999999999</v>
      </c>
      <c r="AX1065" s="135">
        <f t="shared" si="119"/>
        <v>387.26499999999999</v>
      </c>
      <c r="AY1065" s="90">
        <f t="shared" si="115"/>
        <v>6.1649483755186238E-2</v>
      </c>
      <c r="AZ1065" s="176">
        <f t="shared" si="116"/>
        <v>1.1641222530755686</v>
      </c>
    </row>
    <row r="1066" spans="43:52" x14ac:dyDescent="0.35">
      <c r="AQ1066" s="135">
        <v>1.0620000000000001</v>
      </c>
      <c r="AR1066" s="135">
        <f t="shared" si="117"/>
        <v>387.63</v>
      </c>
      <c r="AS1066" s="176">
        <f t="shared" si="113"/>
        <v>6.0776159169029551E-2</v>
      </c>
      <c r="AT1066" s="135">
        <v>1.0620000000000001</v>
      </c>
      <c r="AU1066" s="135">
        <f t="shared" si="118"/>
        <v>387.63</v>
      </c>
      <c r="AV1066" s="176">
        <f t="shared" si="114"/>
        <v>1.041696610151353</v>
      </c>
      <c r="AW1066" s="135">
        <v>1.0620000000000001</v>
      </c>
      <c r="AX1066" s="135">
        <f t="shared" si="119"/>
        <v>387.63</v>
      </c>
      <c r="AY1066" s="90">
        <f t="shared" si="115"/>
        <v>6.1991959723785128E-2</v>
      </c>
      <c r="AZ1066" s="176">
        <f t="shared" si="116"/>
        <v>1.1644647290441674</v>
      </c>
    </row>
    <row r="1067" spans="43:52" x14ac:dyDescent="0.35">
      <c r="AQ1067" s="135">
        <v>1.0629999999999999</v>
      </c>
      <c r="AR1067" s="135">
        <f t="shared" si="117"/>
        <v>387.995</v>
      </c>
      <c r="AS1067" s="176">
        <f t="shared" si="113"/>
        <v>6.0776159169029551E-2</v>
      </c>
      <c r="AT1067" s="135">
        <v>1.0629999999999999</v>
      </c>
      <c r="AU1067" s="135">
        <f t="shared" si="118"/>
        <v>387.995</v>
      </c>
      <c r="AV1067" s="176">
        <f t="shared" si="114"/>
        <v>1.041696610151353</v>
      </c>
      <c r="AW1067" s="135">
        <v>1.0629999999999999</v>
      </c>
      <c r="AX1067" s="135">
        <f t="shared" si="119"/>
        <v>387.995</v>
      </c>
      <c r="AY1067" s="90">
        <f t="shared" si="115"/>
        <v>6.2334435692382568E-2</v>
      </c>
      <c r="AZ1067" s="176">
        <f t="shared" si="116"/>
        <v>1.1648072050127649</v>
      </c>
    </row>
    <row r="1068" spans="43:52" x14ac:dyDescent="0.35">
      <c r="AQ1068" s="135">
        <v>1.0640000000000001</v>
      </c>
      <c r="AR1068" s="135">
        <f t="shared" si="117"/>
        <v>388.36</v>
      </c>
      <c r="AS1068" s="176">
        <f t="shared" si="113"/>
        <v>6.0776159169029551E-2</v>
      </c>
      <c r="AT1068" s="135">
        <v>1.0640000000000001</v>
      </c>
      <c r="AU1068" s="135">
        <f t="shared" si="118"/>
        <v>388.36</v>
      </c>
      <c r="AV1068" s="176">
        <f t="shared" si="114"/>
        <v>1.041696610151353</v>
      </c>
      <c r="AW1068" s="135">
        <v>1.0640000000000001</v>
      </c>
      <c r="AX1068" s="135">
        <f t="shared" si="119"/>
        <v>388.36</v>
      </c>
      <c r="AY1068" s="90">
        <f t="shared" si="115"/>
        <v>6.2676911660979231E-2</v>
      </c>
      <c r="AZ1068" s="176">
        <f t="shared" si="116"/>
        <v>1.1651496809813617</v>
      </c>
    </row>
    <row r="1069" spans="43:52" x14ac:dyDescent="0.35">
      <c r="AQ1069" s="135">
        <v>1.0649999999999999</v>
      </c>
      <c r="AR1069" s="135">
        <f t="shared" si="117"/>
        <v>388.72499999999997</v>
      </c>
      <c r="AS1069" s="176">
        <f t="shared" si="113"/>
        <v>6.0776159169029551E-2</v>
      </c>
      <c r="AT1069" s="135">
        <v>1.0649999999999999</v>
      </c>
      <c r="AU1069" s="135">
        <f t="shared" si="118"/>
        <v>388.72499999999997</v>
      </c>
      <c r="AV1069" s="176">
        <f t="shared" si="114"/>
        <v>1.041696610151353</v>
      </c>
      <c r="AW1069" s="135">
        <v>1.0649999999999999</v>
      </c>
      <c r="AX1069" s="135">
        <f t="shared" si="119"/>
        <v>388.72499999999997</v>
      </c>
      <c r="AY1069" s="90">
        <f t="shared" si="115"/>
        <v>6.3019387629574222E-2</v>
      </c>
      <c r="AZ1069" s="176">
        <f t="shared" si="116"/>
        <v>1.1654921569499566</v>
      </c>
    </row>
    <row r="1070" spans="43:52" x14ac:dyDescent="0.35">
      <c r="AQ1070" s="135">
        <v>1.0660000000000001</v>
      </c>
      <c r="AR1070" s="135">
        <f t="shared" si="117"/>
        <v>389.09000000000003</v>
      </c>
      <c r="AS1070" s="176">
        <f t="shared" si="113"/>
        <v>6.0776159169029551E-2</v>
      </c>
      <c r="AT1070" s="135">
        <v>1.0660000000000001</v>
      </c>
      <c r="AU1070" s="135">
        <f t="shared" si="118"/>
        <v>389.09000000000003</v>
      </c>
      <c r="AV1070" s="176">
        <f t="shared" si="114"/>
        <v>1.041696610151353</v>
      </c>
      <c r="AW1070" s="135">
        <v>1.0660000000000001</v>
      </c>
      <c r="AX1070" s="135">
        <f t="shared" si="119"/>
        <v>389.09000000000003</v>
      </c>
      <c r="AY1070" s="90">
        <f t="shared" si="115"/>
        <v>6.3361863598168228E-2</v>
      </c>
      <c r="AZ1070" s="176">
        <f t="shared" si="116"/>
        <v>1.1658346329185507</v>
      </c>
    </row>
    <row r="1071" spans="43:52" x14ac:dyDescent="0.35">
      <c r="AQ1071" s="135">
        <v>1.0669999999999999</v>
      </c>
      <c r="AR1071" s="135">
        <f t="shared" si="117"/>
        <v>389.45499999999998</v>
      </c>
      <c r="AS1071" s="176">
        <f t="shared" si="113"/>
        <v>6.0776159169029551E-2</v>
      </c>
      <c r="AT1071" s="135">
        <v>1.0669999999999999</v>
      </c>
      <c r="AU1071" s="135">
        <f t="shared" si="118"/>
        <v>389.45499999999998</v>
      </c>
      <c r="AV1071" s="176">
        <f t="shared" si="114"/>
        <v>1.041696610151353</v>
      </c>
      <c r="AW1071" s="135">
        <v>1.0669999999999999</v>
      </c>
      <c r="AX1071" s="135">
        <f t="shared" si="119"/>
        <v>389.45499999999998</v>
      </c>
      <c r="AY1071" s="90">
        <f t="shared" si="115"/>
        <v>6.3704339566761012E-2</v>
      </c>
      <c r="AZ1071" s="176">
        <f t="shared" si="116"/>
        <v>1.1661771088871433</v>
      </c>
    </row>
    <row r="1072" spans="43:52" x14ac:dyDescent="0.35">
      <c r="AQ1072" s="135">
        <v>1.0680000000000001</v>
      </c>
      <c r="AR1072" s="135">
        <f t="shared" si="117"/>
        <v>389.82000000000005</v>
      </c>
      <c r="AS1072" s="176">
        <f t="shared" si="113"/>
        <v>6.0776159169029551E-2</v>
      </c>
      <c r="AT1072" s="135">
        <v>1.0680000000000001</v>
      </c>
      <c r="AU1072" s="135">
        <f t="shared" si="118"/>
        <v>389.82000000000005</v>
      </c>
      <c r="AV1072" s="176">
        <f t="shared" si="114"/>
        <v>1.041696610151353</v>
      </c>
      <c r="AW1072" s="135">
        <v>1.0680000000000001</v>
      </c>
      <c r="AX1072" s="135">
        <f t="shared" si="119"/>
        <v>389.82000000000005</v>
      </c>
      <c r="AY1072" s="90">
        <f t="shared" si="115"/>
        <v>6.4046772912332198E-2</v>
      </c>
      <c r="AZ1072" s="176">
        <f t="shared" si="116"/>
        <v>1.1665195422327146</v>
      </c>
    </row>
    <row r="1073" spans="43:52" x14ac:dyDescent="0.35">
      <c r="AQ1073" s="135">
        <v>1.069</v>
      </c>
      <c r="AR1073" s="135">
        <f t="shared" si="117"/>
        <v>390.185</v>
      </c>
      <c r="AS1073" s="176">
        <f t="shared" si="113"/>
        <v>6.0776159169029551E-2</v>
      </c>
      <c r="AT1073" s="135">
        <v>1.069</v>
      </c>
      <c r="AU1073" s="135">
        <f t="shared" si="118"/>
        <v>390.185</v>
      </c>
      <c r="AV1073" s="176">
        <f t="shared" si="114"/>
        <v>1.041696610151353</v>
      </c>
      <c r="AW1073" s="135">
        <v>1.069</v>
      </c>
      <c r="AX1073" s="135">
        <f t="shared" si="119"/>
        <v>390.185</v>
      </c>
      <c r="AY1073" s="90">
        <f t="shared" si="115"/>
        <v>6.4389248880922303E-2</v>
      </c>
      <c r="AZ1073" s="176">
        <f t="shared" si="116"/>
        <v>1.1668620182013048</v>
      </c>
    </row>
    <row r="1074" spans="43:52" x14ac:dyDescent="0.35">
      <c r="AQ1074" s="135">
        <v>1.07</v>
      </c>
      <c r="AR1074" s="135">
        <f t="shared" si="117"/>
        <v>390.55</v>
      </c>
      <c r="AS1074" s="176">
        <f t="shared" si="113"/>
        <v>6.0776159169029551E-2</v>
      </c>
      <c r="AT1074" s="135">
        <v>1.07</v>
      </c>
      <c r="AU1074" s="135">
        <f t="shared" si="118"/>
        <v>390.55</v>
      </c>
      <c r="AV1074" s="176">
        <f t="shared" si="114"/>
        <v>1.041696610151353</v>
      </c>
      <c r="AW1074" s="135">
        <v>1.07</v>
      </c>
      <c r="AX1074" s="135">
        <f t="shared" si="119"/>
        <v>390.55</v>
      </c>
      <c r="AY1074" s="90">
        <f t="shared" si="115"/>
        <v>6.4731724849511424E-2</v>
      </c>
      <c r="AZ1074" s="176">
        <f t="shared" si="116"/>
        <v>1.1672044941698938</v>
      </c>
    </row>
    <row r="1075" spans="43:52" x14ac:dyDescent="0.35">
      <c r="AQ1075" s="135">
        <v>1.071</v>
      </c>
      <c r="AR1075" s="135">
        <f t="shared" si="117"/>
        <v>390.91499999999996</v>
      </c>
      <c r="AS1075" s="176">
        <f t="shared" si="113"/>
        <v>6.0776159169029551E-2</v>
      </c>
      <c r="AT1075" s="135">
        <v>1.071</v>
      </c>
      <c r="AU1075" s="135">
        <f t="shared" si="118"/>
        <v>390.91499999999996</v>
      </c>
      <c r="AV1075" s="176">
        <f t="shared" si="114"/>
        <v>1.041696610151353</v>
      </c>
      <c r="AW1075" s="135">
        <v>1.071</v>
      </c>
      <c r="AX1075" s="135">
        <f t="shared" si="119"/>
        <v>390.91499999999996</v>
      </c>
      <c r="AY1075" s="90">
        <f t="shared" si="115"/>
        <v>6.5074200818099309E-2</v>
      </c>
      <c r="AZ1075" s="176">
        <f t="shared" si="116"/>
        <v>1.1675469701384817</v>
      </c>
    </row>
    <row r="1076" spans="43:52" x14ac:dyDescent="0.35">
      <c r="AQ1076" s="135">
        <v>1.0720000000000001</v>
      </c>
      <c r="AR1076" s="135">
        <f t="shared" si="117"/>
        <v>391.28000000000003</v>
      </c>
      <c r="AS1076" s="176">
        <f t="shared" si="113"/>
        <v>6.0776159169029551E-2</v>
      </c>
      <c r="AT1076" s="135">
        <v>1.0720000000000001</v>
      </c>
      <c r="AU1076" s="135">
        <f t="shared" si="118"/>
        <v>391.28000000000003</v>
      </c>
      <c r="AV1076" s="176">
        <f t="shared" si="114"/>
        <v>1.041696610151353</v>
      </c>
      <c r="AW1076" s="135">
        <v>1.0720000000000001</v>
      </c>
      <c r="AX1076" s="135">
        <f t="shared" si="119"/>
        <v>391.28000000000003</v>
      </c>
      <c r="AY1076" s="90">
        <f t="shared" si="115"/>
        <v>6.5416676786685751E-2</v>
      </c>
      <c r="AZ1076" s="176">
        <f t="shared" si="116"/>
        <v>1.1678894461070681</v>
      </c>
    </row>
    <row r="1077" spans="43:52" x14ac:dyDescent="0.35">
      <c r="AQ1077" s="135">
        <v>1.073</v>
      </c>
      <c r="AR1077" s="135">
        <f t="shared" si="117"/>
        <v>391.64499999999998</v>
      </c>
      <c r="AS1077" s="176">
        <f t="shared" si="113"/>
        <v>6.0776159169029551E-2</v>
      </c>
      <c r="AT1077" s="135">
        <v>1.073</v>
      </c>
      <c r="AU1077" s="135">
        <f t="shared" si="118"/>
        <v>391.64499999999998</v>
      </c>
      <c r="AV1077" s="176">
        <f t="shared" si="114"/>
        <v>1.041696610151353</v>
      </c>
      <c r="AW1077" s="135">
        <v>1.073</v>
      </c>
      <c r="AX1077" s="135">
        <f t="shared" si="119"/>
        <v>391.64499999999998</v>
      </c>
      <c r="AY1077" s="90">
        <f t="shared" si="115"/>
        <v>6.5759152755271194E-2</v>
      </c>
      <c r="AZ1077" s="176">
        <f t="shared" si="116"/>
        <v>1.1682319220756536</v>
      </c>
    </row>
    <row r="1078" spans="43:52" x14ac:dyDescent="0.35">
      <c r="AQ1078" s="135">
        <v>1.0740000000000001</v>
      </c>
      <c r="AR1078" s="135">
        <f t="shared" si="117"/>
        <v>392.01000000000005</v>
      </c>
      <c r="AS1078" s="176">
        <f t="shared" si="113"/>
        <v>6.0776159169029551E-2</v>
      </c>
      <c r="AT1078" s="135">
        <v>1.0740000000000001</v>
      </c>
      <c r="AU1078" s="135">
        <f t="shared" si="118"/>
        <v>392.01000000000005</v>
      </c>
      <c r="AV1078" s="176">
        <f t="shared" si="114"/>
        <v>1.041696610151353</v>
      </c>
      <c r="AW1078" s="135">
        <v>1.0740000000000001</v>
      </c>
      <c r="AX1078" s="135">
        <f t="shared" si="119"/>
        <v>392.01000000000005</v>
      </c>
      <c r="AY1078" s="90">
        <f t="shared" si="115"/>
        <v>6.6101628723855416E-2</v>
      </c>
      <c r="AZ1078" s="176">
        <f t="shared" si="116"/>
        <v>1.1685743980442378</v>
      </c>
    </row>
    <row r="1079" spans="43:52" x14ac:dyDescent="0.35">
      <c r="AQ1079" s="135">
        <v>1.075</v>
      </c>
      <c r="AR1079" s="135">
        <f t="shared" si="117"/>
        <v>392.375</v>
      </c>
      <c r="AS1079" s="176">
        <f t="shared" si="113"/>
        <v>6.0776159169029551E-2</v>
      </c>
      <c r="AT1079" s="135">
        <v>1.075</v>
      </c>
      <c r="AU1079" s="135">
        <f t="shared" si="118"/>
        <v>392.375</v>
      </c>
      <c r="AV1079" s="176">
        <f t="shared" si="114"/>
        <v>1.041696610151353</v>
      </c>
      <c r="AW1079" s="135">
        <v>1.075</v>
      </c>
      <c r="AX1079" s="135">
        <f t="shared" si="119"/>
        <v>392.375</v>
      </c>
      <c r="AY1079" s="90">
        <f t="shared" si="115"/>
        <v>6.6444104692438416E-2</v>
      </c>
      <c r="AZ1079" s="176">
        <f t="shared" si="116"/>
        <v>1.1689168740128209</v>
      </c>
    </row>
    <row r="1080" spans="43:52" x14ac:dyDescent="0.35">
      <c r="AQ1080" s="135">
        <v>1.0760000000000001</v>
      </c>
      <c r="AR1080" s="135">
        <f t="shared" si="117"/>
        <v>392.74</v>
      </c>
      <c r="AS1080" s="176">
        <f t="shared" si="113"/>
        <v>6.0776159169029551E-2</v>
      </c>
      <c r="AT1080" s="135">
        <v>1.0760000000000001</v>
      </c>
      <c r="AU1080" s="135">
        <f t="shared" si="118"/>
        <v>392.74</v>
      </c>
      <c r="AV1080" s="176">
        <f t="shared" si="114"/>
        <v>1.041696610151353</v>
      </c>
      <c r="AW1080" s="135">
        <v>1.0760000000000001</v>
      </c>
      <c r="AX1080" s="135">
        <f t="shared" si="119"/>
        <v>392.74</v>
      </c>
      <c r="AY1080" s="90">
        <f t="shared" si="115"/>
        <v>6.678653803799961E-2</v>
      </c>
      <c r="AZ1080" s="176">
        <f t="shared" si="116"/>
        <v>1.1692593073583821</v>
      </c>
    </row>
    <row r="1081" spans="43:52" x14ac:dyDescent="0.35">
      <c r="AQ1081" s="135">
        <v>1.077</v>
      </c>
      <c r="AR1081" s="135">
        <f t="shared" si="117"/>
        <v>393.10499999999996</v>
      </c>
      <c r="AS1081" s="176">
        <f t="shared" si="113"/>
        <v>6.0776159169029551E-2</v>
      </c>
      <c r="AT1081" s="135">
        <v>1.077</v>
      </c>
      <c r="AU1081" s="135">
        <f t="shared" si="118"/>
        <v>393.10499999999996</v>
      </c>
      <c r="AV1081" s="176">
        <f t="shared" si="114"/>
        <v>1.041696610151353</v>
      </c>
      <c r="AW1081" s="135">
        <v>1.077</v>
      </c>
      <c r="AX1081" s="135">
        <f t="shared" si="119"/>
        <v>393.10499999999996</v>
      </c>
      <c r="AY1081" s="90">
        <f t="shared" si="115"/>
        <v>6.7129014006580168E-2</v>
      </c>
      <c r="AZ1081" s="176">
        <f t="shared" si="116"/>
        <v>1.1696017833269625</v>
      </c>
    </row>
    <row r="1082" spans="43:52" x14ac:dyDescent="0.35">
      <c r="AQ1082" s="135">
        <v>1.0780000000000001</v>
      </c>
      <c r="AR1082" s="135">
        <f t="shared" si="117"/>
        <v>393.47</v>
      </c>
      <c r="AS1082" s="176">
        <f t="shared" si="113"/>
        <v>6.0776159169029551E-2</v>
      </c>
      <c r="AT1082" s="135">
        <v>1.0780000000000001</v>
      </c>
      <c r="AU1082" s="135">
        <f t="shared" si="118"/>
        <v>393.47</v>
      </c>
      <c r="AV1082" s="176">
        <f t="shared" si="114"/>
        <v>1.041696610151353</v>
      </c>
      <c r="AW1082" s="135">
        <v>1.0780000000000001</v>
      </c>
      <c r="AX1082" s="135">
        <f t="shared" si="119"/>
        <v>393.47</v>
      </c>
      <c r="AY1082" s="90">
        <f t="shared" si="115"/>
        <v>6.7471489975159504E-2</v>
      </c>
      <c r="AZ1082" s="176">
        <f t="shared" si="116"/>
        <v>1.169944259295542</v>
      </c>
    </row>
    <row r="1083" spans="43:52" x14ac:dyDescent="0.35">
      <c r="AQ1083" s="135">
        <v>1.079</v>
      </c>
      <c r="AR1083" s="135">
        <f t="shared" si="117"/>
        <v>393.83499999999998</v>
      </c>
      <c r="AS1083" s="176">
        <f t="shared" si="113"/>
        <v>6.0776159169029551E-2</v>
      </c>
      <c r="AT1083" s="135">
        <v>1.079</v>
      </c>
      <c r="AU1083" s="135">
        <f t="shared" si="118"/>
        <v>393.83499999999998</v>
      </c>
      <c r="AV1083" s="176">
        <f t="shared" si="114"/>
        <v>1.041696610151353</v>
      </c>
      <c r="AW1083" s="135">
        <v>1.079</v>
      </c>
      <c r="AX1083" s="135">
        <f t="shared" si="119"/>
        <v>393.83499999999998</v>
      </c>
      <c r="AY1083" s="90">
        <f t="shared" si="115"/>
        <v>6.7813965943737606E-2</v>
      </c>
      <c r="AZ1083" s="176">
        <f t="shared" si="116"/>
        <v>1.17028673526412</v>
      </c>
    </row>
    <row r="1084" spans="43:52" x14ac:dyDescent="0.35">
      <c r="AQ1084" s="135">
        <v>1.08</v>
      </c>
      <c r="AR1084" s="135">
        <f t="shared" si="117"/>
        <v>394.20000000000005</v>
      </c>
      <c r="AS1084" s="176">
        <f t="shared" si="113"/>
        <v>6.0776159169029551E-2</v>
      </c>
      <c r="AT1084" s="135">
        <v>1.08</v>
      </c>
      <c r="AU1084" s="135">
        <f t="shared" si="118"/>
        <v>394.20000000000005</v>
      </c>
      <c r="AV1084" s="176">
        <f t="shared" si="114"/>
        <v>1.041696610151353</v>
      </c>
      <c r="AW1084" s="135">
        <v>1.08</v>
      </c>
      <c r="AX1084" s="135">
        <f t="shared" si="119"/>
        <v>394.20000000000005</v>
      </c>
      <c r="AY1084" s="90">
        <f t="shared" si="115"/>
        <v>6.81564419123145E-2</v>
      </c>
      <c r="AZ1084" s="176">
        <f t="shared" si="116"/>
        <v>1.1706292112326968</v>
      </c>
    </row>
    <row r="1085" spans="43:52" x14ac:dyDescent="0.35">
      <c r="AQ1085" s="135">
        <v>1.081</v>
      </c>
      <c r="AR1085" s="135">
        <f t="shared" si="117"/>
        <v>394.565</v>
      </c>
      <c r="AS1085" s="176">
        <f t="shared" si="113"/>
        <v>6.0776159169029551E-2</v>
      </c>
      <c r="AT1085" s="135">
        <v>1.081</v>
      </c>
      <c r="AU1085" s="135">
        <f t="shared" si="118"/>
        <v>394.565</v>
      </c>
      <c r="AV1085" s="176">
        <f t="shared" si="114"/>
        <v>1.041696610151353</v>
      </c>
      <c r="AW1085" s="135">
        <v>1.081</v>
      </c>
      <c r="AX1085" s="135">
        <f t="shared" si="119"/>
        <v>394.565</v>
      </c>
      <c r="AY1085" s="90">
        <f t="shared" si="115"/>
        <v>6.8498917880889951E-2</v>
      </c>
      <c r="AZ1085" s="176">
        <f t="shared" si="116"/>
        <v>1.1709716872012723</v>
      </c>
    </row>
    <row r="1086" spans="43:52" x14ac:dyDescent="0.35">
      <c r="AQ1086" s="135">
        <v>1.0820000000000001</v>
      </c>
      <c r="AR1086" s="135">
        <f t="shared" si="117"/>
        <v>394.93</v>
      </c>
      <c r="AS1086" s="176">
        <f t="shared" si="113"/>
        <v>6.0776159169029551E-2</v>
      </c>
      <c r="AT1086" s="135">
        <v>1.0820000000000001</v>
      </c>
      <c r="AU1086" s="135">
        <f t="shared" si="118"/>
        <v>394.93</v>
      </c>
      <c r="AV1086" s="176">
        <f t="shared" si="114"/>
        <v>1.041696610151353</v>
      </c>
      <c r="AW1086" s="135">
        <v>1.0820000000000001</v>
      </c>
      <c r="AX1086" s="135">
        <f t="shared" si="119"/>
        <v>394.93</v>
      </c>
      <c r="AY1086" s="90">
        <f t="shared" si="115"/>
        <v>6.8841393849464388E-2</v>
      </c>
      <c r="AZ1086" s="176">
        <f t="shared" si="116"/>
        <v>1.1713141631698467</v>
      </c>
    </row>
    <row r="1087" spans="43:52" x14ac:dyDescent="0.35">
      <c r="AQ1087" s="135">
        <v>1.083</v>
      </c>
      <c r="AR1087" s="135">
        <f t="shared" si="117"/>
        <v>395.29499999999996</v>
      </c>
      <c r="AS1087" s="176">
        <f t="shared" si="113"/>
        <v>6.0776159169029551E-2</v>
      </c>
      <c r="AT1087" s="135">
        <v>1.083</v>
      </c>
      <c r="AU1087" s="135">
        <f t="shared" si="118"/>
        <v>395.29499999999996</v>
      </c>
      <c r="AV1087" s="176">
        <f t="shared" si="114"/>
        <v>1.041696610151353</v>
      </c>
      <c r="AW1087" s="135">
        <v>1.083</v>
      </c>
      <c r="AX1087" s="135">
        <f t="shared" si="119"/>
        <v>395.29499999999996</v>
      </c>
      <c r="AY1087" s="90">
        <f t="shared" si="115"/>
        <v>6.9183827195017256E-2</v>
      </c>
      <c r="AZ1087" s="176">
        <f t="shared" si="116"/>
        <v>1.1716565965153998</v>
      </c>
    </row>
    <row r="1088" spans="43:52" x14ac:dyDescent="0.35">
      <c r="AQ1088" s="135">
        <v>1.0840000000000001</v>
      </c>
      <c r="AR1088" s="135">
        <f t="shared" si="117"/>
        <v>395.66</v>
      </c>
      <c r="AS1088" s="176">
        <f t="shared" si="113"/>
        <v>6.0776159169029551E-2</v>
      </c>
      <c r="AT1088" s="135">
        <v>1.0840000000000001</v>
      </c>
      <c r="AU1088" s="135">
        <f t="shared" si="118"/>
        <v>395.66</v>
      </c>
      <c r="AV1088" s="176">
        <f t="shared" si="114"/>
        <v>1.041696610151353</v>
      </c>
      <c r="AW1088" s="135">
        <v>1.0840000000000001</v>
      </c>
      <c r="AX1088" s="135">
        <f t="shared" si="119"/>
        <v>395.66</v>
      </c>
      <c r="AY1088" s="90">
        <f t="shared" si="115"/>
        <v>6.9526303163589251E-2</v>
      </c>
      <c r="AZ1088" s="176">
        <f t="shared" si="116"/>
        <v>1.1719990724839717</v>
      </c>
    </row>
    <row r="1089" spans="43:52" x14ac:dyDescent="0.35">
      <c r="AQ1089" s="135">
        <v>1.085</v>
      </c>
      <c r="AR1089" s="135">
        <f t="shared" si="117"/>
        <v>396.02499999999998</v>
      </c>
      <c r="AS1089" s="176">
        <f t="shared" si="113"/>
        <v>6.0776159169029551E-2</v>
      </c>
      <c r="AT1089" s="135">
        <v>1.085</v>
      </c>
      <c r="AU1089" s="135">
        <f t="shared" si="118"/>
        <v>396.02499999999998</v>
      </c>
      <c r="AV1089" s="176">
        <f t="shared" si="114"/>
        <v>1.041696610151353</v>
      </c>
      <c r="AW1089" s="135">
        <v>1.085</v>
      </c>
      <c r="AX1089" s="135">
        <f t="shared" si="119"/>
        <v>396.02499999999998</v>
      </c>
      <c r="AY1089" s="90">
        <f t="shared" si="115"/>
        <v>6.9868779132159817E-2</v>
      </c>
      <c r="AZ1089" s="176">
        <f t="shared" si="116"/>
        <v>1.1723415484525421</v>
      </c>
    </row>
    <row r="1090" spans="43:52" x14ac:dyDescent="0.35">
      <c r="AQ1090" s="135">
        <v>1.0860000000000001</v>
      </c>
      <c r="AR1090" s="135">
        <f t="shared" si="117"/>
        <v>396.39000000000004</v>
      </c>
      <c r="AS1090" s="176">
        <f t="shared" si="113"/>
        <v>6.0776159169029551E-2</v>
      </c>
      <c r="AT1090" s="135">
        <v>1.0860000000000001</v>
      </c>
      <c r="AU1090" s="135">
        <f t="shared" si="118"/>
        <v>396.39000000000004</v>
      </c>
      <c r="AV1090" s="176">
        <f t="shared" si="114"/>
        <v>1.041696610151353</v>
      </c>
      <c r="AW1090" s="135">
        <v>1.0860000000000001</v>
      </c>
      <c r="AX1090" s="135">
        <f t="shared" si="119"/>
        <v>396.39000000000004</v>
      </c>
      <c r="AY1090" s="90">
        <f t="shared" si="115"/>
        <v>7.0211255100729369E-2</v>
      </c>
      <c r="AZ1090" s="176">
        <f t="shared" si="116"/>
        <v>1.1726840244211119</v>
      </c>
    </row>
    <row r="1091" spans="43:52" x14ac:dyDescent="0.35">
      <c r="AQ1091" s="135">
        <v>1.087</v>
      </c>
      <c r="AR1091" s="135">
        <f t="shared" si="117"/>
        <v>396.755</v>
      </c>
      <c r="AS1091" s="176">
        <f t="shared" si="113"/>
        <v>6.0776159169029551E-2</v>
      </c>
      <c r="AT1091" s="135">
        <v>1.087</v>
      </c>
      <c r="AU1091" s="135">
        <f t="shared" si="118"/>
        <v>396.755</v>
      </c>
      <c r="AV1091" s="176">
        <f t="shared" si="114"/>
        <v>1.041696610151353</v>
      </c>
      <c r="AW1091" s="135">
        <v>1.087</v>
      </c>
      <c r="AX1091" s="135">
        <f t="shared" si="119"/>
        <v>396.755</v>
      </c>
      <c r="AY1091" s="90">
        <f t="shared" si="115"/>
        <v>7.0553731069297701E-2</v>
      </c>
      <c r="AZ1091" s="176">
        <f t="shared" si="116"/>
        <v>1.17302650038968</v>
      </c>
    </row>
    <row r="1092" spans="43:52" x14ac:dyDescent="0.35">
      <c r="AQ1092" s="135">
        <v>1.0880000000000001</v>
      </c>
      <c r="AR1092" s="135">
        <f t="shared" si="117"/>
        <v>397.12</v>
      </c>
      <c r="AS1092" s="176">
        <f t="shared" ref="AS1092:AS1155" si="120">$BP$36*$BR$20/$BR$13*(1-EXP(-$BR$13*AQ1092))</f>
        <v>6.0776159169029551E-2</v>
      </c>
      <c r="AT1092" s="135">
        <v>1.0880000000000001</v>
      </c>
      <c r="AU1092" s="135">
        <f t="shared" si="118"/>
        <v>397.12</v>
      </c>
      <c r="AV1092" s="176">
        <f t="shared" ref="AV1092:AV1155" si="121">$BR$15*$BR$20/$BR$14*(1-EXP(-$BR$14*AT1092))-$BR$16*(EXP(-$BR$13*AT1092)-EXP(-$BR$14*AT1092))</f>
        <v>1.041696610151353</v>
      </c>
      <c r="AW1092" s="135">
        <v>1.0880000000000001</v>
      </c>
      <c r="AX1092" s="135">
        <f t="shared" si="119"/>
        <v>397.12</v>
      </c>
      <c r="AY1092" s="90">
        <f t="shared" ref="AY1092:AY1155" si="122">-EXP(-(Lm)*AW1092)*(-$BR$17+(EXP(Lm-$BR$14)-EXP((Lm-$BR$14)*AW1092))*(($BR$20*$BR$15-$BR$14*$BR$16+$BR$16*Lm)*$BR$14-$BR$20*$BR$15*Lm)/($BR$14*($BR$14-Lm))+$BR$16*($BR$14-Lm)*(1-EXP((Lm-$BR$13)*AW1092))/($BR$13-Lm)+$BR$20*(EXP(Lm*AW1092)-1)*($BR$15*(1/$BR$14-1/Lm)+1/($BP$42*Lm))+($BR$20*$BR$15/$BR$14-$BR$16)*(1-EXP(Lm-$BR$14)))</f>
        <v>7.0896207037864825E-2</v>
      </c>
      <c r="AZ1092" s="176">
        <f t="shared" ref="AZ1092:AZ1155" si="123">AS1092+AV1092+AY1092</f>
        <v>1.1733689763582473</v>
      </c>
    </row>
    <row r="1093" spans="43:52" x14ac:dyDescent="0.35">
      <c r="AQ1093" s="135">
        <v>1.089</v>
      </c>
      <c r="AR1093" s="135">
        <f t="shared" si="117"/>
        <v>397.48500000000001</v>
      </c>
      <c r="AS1093" s="176">
        <f t="shared" si="120"/>
        <v>6.0776159169029551E-2</v>
      </c>
      <c r="AT1093" s="135">
        <v>1.089</v>
      </c>
      <c r="AU1093" s="135">
        <f t="shared" si="118"/>
        <v>397.48500000000001</v>
      </c>
      <c r="AV1093" s="176">
        <f t="shared" si="121"/>
        <v>1.041696610151353</v>
      </c>
      <c r="AW1093" s="135">
        <v>1.089</v>
      </c>
      <c r="AX1093" s="135">
        <f t="shared" si="119"/>
        <v>397.48500000000001</v>
      </c>
      <c r="AY1093" s="90">
        <f t="shared" si="122"/>
        <v>7.1238683006430714E-2</v>
      </c>
      <c r="AZ1093" s="176">
        <f t="shared" si="123"/>
        <v>1.1737114523268131</v>
      </c>
    </row>
    <row r="1094" spans="43:52" x14ac:dyDescent="0.35">
      <c r="AQ1094" s="135">
        <v>1.0900000000000001</v>
      </c>
      <c r="AR1094" s="135">
        <f t="shared" ref="AR1094:AR1157" si="124">AQ1094*365</f>
        <v>397.85</v>
      </c>
      <c r="AS1094" s="176">
        <f t="shared" si="120"/>
        <v>6.0776159169029551E-2</v>
      </c>
      <c r="AT1094" s="135">
        <v>1.0900000000000001</v>
      </c>
      <c r="AU1094" s="135">
        <f t="shared" ref="AU1094:AU1157" si="125">AT1094*365</f>
        <v>397.85</v>
      </c>
      <c r="AV1094" s="176">
        <f t="shared" si="121"/>
        <v>1.041696610151353</v>
      </c>
      <c r="AW1094" s="135">
        <v>1.0900000000000001</v>
      </c>
      <c r="AX1094" s="135">
        <f t="shared" ref="AX1094:AX1157" si="126">AW1094*365</f>
        <v>397.85</v>
      </c>
      <c r="AY1094" s="90">
        <f t="shared" si="122"/>
        <v>7.158115897499516E-2</v>
      </c>
      <c r="AZ1094" s="176">
        <f t="shared" si="123"/>
        <v>1.1740539282953775</v>
      </c>
    </row>
    <row r="1095" spans="43:52" x14ac:dyDescent="0.35">
      <c r="AQ1095" s="135">
        <v>1.091</v>
      </c>
      <c r="AR1095" s="135">
        <f t="shared" si="124"/>
        <v>398.21499999999997</v>
      </c>
      <c r="AS1095" s="176">
        <f t="shared" si="120"/>
        <v>6.0776159169029551E-2</v>
      </c>
      <c r="AT1095" s="135">
        <v>1.091</v>
      </c>
      <c r="AU1095" s="135">
        <f t="shared" si="125"/>
        <v>398.21499999999997</v>
      </c>
      <c r="AV1095" s="176">
        <f t="shared" si="121"/>
        <v>1.041696610151353</v>
      </c>
      <c r="AW1095" s="135">
        <v>1.091</v>
      </c>
      <c r="AX1095" s="135">
        <f t="shared" si="126"/>
        <v>398.21499999999997</v>
      </c>
      <c r="AY1095" s="90">
        <f t="shared" si="122"/>
        <v>7.1923592320538243E-2</v>
      </c>
      <c r="AZ1095" s="176">
        <f t="shared" si="123"/>
        <v>1.1743963616409205</v>
      </c>
    </row>
    <row r="1096" spans="43:52" x14ac:dyDescent="0.35">
      <c r="AQ1096" s="135">
        <v>1.0920000000000001</v>
      </c>
      <c r="AR1096" s="135">
        <f t="shared" si="124"/>
        <v>398.58000000000004</v>
      </c>
      <c r="AS1096" s="176">
        <f t="shared" si="120"/>
        <v>6.0776159169029551E-2</v>
      </c>
      <c r="AT1096" s="135">
        <v>1.0920000000000001</v>
      </c>
      <c r="AU1096" s="135">
        <f t="shared" si="125"/>
        <v>398.58000000000004</v>
      </c>
      <c r="AV1096" s="176">
        <f t="shared" si="121"/>
        <v>1.041696610151353</v>
      </c>
      <c r="AW1096" s="135">
        <v>1.0920000000000001</v>
      </c>
      <c r="AX1096" s="135">
        <f t="shared" si="126"/>
        <v>398.58000000000004</v>
      </c>
      <c r="AY1096" s="90">
        <f t="shared" si="122"/>
        <v>7.2266068289100469E-2</v>
      </c>
      <c r="AZ1096" s="176">
        <f t="shared" si="123"/>
        <v>1.1747388376094829</v>
      </c>
    </row>
    <row r="1097" spans="43:52" x14ac:dyDescent="0.35">
      <c r="AQ1097" s="135">
        <v>1.093</v>
      </c>
      <c r="AR1097" s="135">
        <f t="shared" si="124"/>
        <v>398.94499999999999</v>
      </c>
      <c r="AS1097" s="176">
        <f t="shared" si="120"/>
        <v>6.0776159169029551E-2</v>
      </c>
      <c r="AT1097" s="135">
        <v>1.093</v>
      </c>
      <c r="AU1097" s="135">
        <f t="shared" si="125"/>
        <v>398.94499999999999</v>
      </c>
      <c r="AV1097" s="176">
        <f t="shared" si="121"/>
        <v>1.041696610151353</v>
      </c>
      <c r="AW1097" s="135">
        <v>1.093</v>
      </c>
      <c r="AX1097" s="135">
        <f t="shared" si="126"/>
        <v>398.94499999999999</v>
      </c>
      <c r="AY1097" s="90">
        <f t="shared" si="122"/>
        <v>7.2608544257661486E-2</v>
      </c>
      <c r="AZ1097" s="176">
        <f t="shared" si="123"/>
        <v>1.1750813135780438</v>
      </c>
    </row>
    <row r="1098" spans="43:52" x14ac:dyDescent="0.35">
      <c r="AQ1098" s="135">
        <v>1.0940000000000001</v>
      </c>
      <c r="AR1098" s="135">
        <f t="shared" si="124"/>
        <v>399.31</v>
      </c>
      <c r="AS1098" s="176">
        <f t="shared" si="120"/>
        <v>6.0776159169029551E-2</v>
      </c>
      <c r="AT1098" s="135">
        <v>1.0940000000000001</v>
      </c>
      <c r="AU1098" s="135">
        <f t="shared" si="125"/>
        <v>399.31</v>
      </c>
      <c r="AV1098" s="176">
        <f t="shared" si="121"/>
        <v>1.041696610151353</v>
      </c>
      <c r="AW1098" s="135">
        <v>1.0940000000000001</v>
      </c>
      <c r="AX1098" s="135">
        <f t="shared" si="126"/>
        <v>399.31</v>
      </c>
      <c r="AY1098" s="90">
        <f t="shared" si="122"/>
        <v>7.2951020226221033E-2</v>
      </c>
      <c r="AZ1098" s="176">
        <f t="shared" si="123"/>
        <v>1.1754237895466035</v>
      </c>
    </row>
    <row r="1099" spans="43:52" x14ac:dyDescent="0.35">
      <c r="AQ1099" s="135">
        <v>1.095</v>
      </c>
      <c r="AR1099" s="135">
        <f t="shared" si="124"/>
        <v>399.67500000000001</v>
      </c>
      <c r="AS1099" s="176">
        <f t="shared" si="120"/>
        <v>6.0776159169029551E-2</v>
      </c>
      <c r="AT1099" s="135">
        <v>1.095</v>
      </c>
      <c r="AU1099" s="135">
        <f t="shared" si="125"/>
        <v>399.67500000000001</v>
      </c>
      <c r="AV1099" s="176">
        <f t="shared" si="121"/>
        <v>1.041696610151353</v>
      </c>
      <c r="AW1099" s="135">
        <v>1.095</v>
      </c>
      <c r="AX1099" s="135">
        <f t="shared" si="126"/>
        <v>399.67500000000001</v>
      </c>
      <c r="AY1099" s="90">
        <f t="shared" si="122"/>
        <v>7.3293496194779595E-2</v>
      </c>
      <c r="AZ1099" s="176">
        <f t="shared" si="123"/>
        <v>1.1757662655151619</v>
      </c>
    </row>
    <row r="1100" spans="43:52" x14ac:dyDescent="0.35">
      <c r="AQ1100" s="135">
        <v>1.0960000000000001</v>
      </c>
      <c r="AR1100" s="135">
        <f t="shared" si="124"/>
        <v>400.04</v>
      </c>
      <c r="AS1100" s="176">
        <f t="shared" si="120"/>
        <v>6.0776159169029551E-2</v>
      </c>
      <c r="AT1100" s="135">
        <v>1.0960000000000001</v>
      </c>
      <c r="AU1100" s="135">
        <f t="shared" si="125"/>
        <v>400.04</v>
      </c>
      <c r="AV1100" s="176">
        <f t="shared" si="121"/>
        <v>1.041696610151353</v>
      </c>
      <c r="AW1100" s="135">
        <v>1.0960000000000001</v>
      </c>
      <c r="AX1100" s="135">
        <f t="shared" si="126"/>
        <v>400.04</v>
      </c>
      <c r="AY1100" s="90">
        <f t="shared" si="122"/>
        <v>7.3635972163336935E-2</v>
      </c>
      <c r="AZ1100" s="176">
        <f t="shared" si="123"/>
        <v>1.1761087414837192</v>
      </c>
    </row>
    <row r="1101" spans="43:52" x14ac:dyDescent="0.35">
      <c r="AQ1101" s="135">
        <v>1.097</v>
      </c>
      <c r="AR1101" s="135">
        <f t="shared" si="124"/>
        <v>400.40499999999997</v>
      </c>
      <c r="AS1101" s="176">
        <f t="shared" si="120"/>
        <v>6.0776159169029551E-2</v>
      </c>
      <c r="AT1101" s="135">
        <v>1.097</v>
      </c>
      <c r="AU1101" s="135">
        <f t="shared" si="125"/>
        <v>400.40499999999997</v>
      </c>
      <c r="AV1101" s="176">
        <f t="shared" si="121"/>
        <v>1.041696610151353</v>
      </c>
      <c r="AW1101" s="135">
        <v>1.097</v>
      </c>
      <c r="AX1101" s="135">
        <f t="shared" si="126"/>
        <v>400.40499999999997</v>
      </c>
      <c r="AY1101" s="90">
        <f t="shared" si="122"/>
        <v>7.3978448131893054E-2</v>
      </c>
      <c r="AZ1101" s="176">
        <f t="shared" si="123"/>
        <v>1.1764512174522754</v>
      </c>
    </row>
    <row r="1102" spans="43:52" x14ac:dyDescent="0.35">
      <c r="AQ1102" s="135">
        <v>1.0980000000000001</v>
      </c>
      <c r="AR1102" s="135">
        <f t="shared" si="124"/>
        <v>400.77000000000004</v>
      </c>
      <c r="AS1102" s="176">
        <f t="shared" si="120"/>
        <v>6.0776159169029551E-2</v>
      </c>
      <c r="AT1102" s="135">
        <v>1.0980000000000001</v>
      </c>
      <c r="AU1102" s="135">
        <f t="shared" si="125"/>
        <v>400.77000000000004</v>
      </c>
      <c r="AV1102" s="176">
        <f t="shared" si="121"/>
        <v>1.041696610151353</v>
      </c>
      <c r="AW1102" s="135">
        <v>1.0980000000000001</v>
      </c>
      <c r="AX1102" s="135">
        <f t="shared" si="126"/>
        <v>400.77000000000004</v>
      </c>
      <c r="AY1102" s="90">
        <f t="shared" si="122"/>
        <v>7.4320924100447952E-2</v>
      </c>
      <c r="AZ1102" s="176">
        <f t="shared" si="123"/>
        <v>1.1767936934208303</v>
      </c>
    </row>
    <row r="1103" spans="43:52" x14ac:dyDescent="0.35">
      <c r="AQ1103" s="135">
        <v>1.099</v>
      </c>
      <c r="AR1103" s="135">
        <f t="shared" si="124"/>
        <v>401.13499999999999</v>
      </c>
      <c r="AS1103" s="176">
        <f t="shared" si="120"/>
        <v>6.0776159169029551E-2</v>
      </c>
      <c r="AT1103" s="135">
        <v>1.099</v>
      </c>
      <c r="AU1103" s="135">
        <f t="shared" si="125"/>
        <v>401.13499999999999</v>
      </c>
      <c r="AV1103" s="176">
        <f t="shared" si="121"/>
        <v>1.041696610151353</v>
      </c>
      <c r="AW1103" s="135">
        <v>1.099</v>
      </c>
      <c r="AX1103" s="135">
        <f t="shared" si="126"/>
        <v>401.13499999999999</v>
      </c>
      <c r="AY1103" s="90">
        <f t="shared" si="122"/>
        <v>7.466335744598103E-2</v>
      </c>
      <c r="AZ1103" s="176">
        <f t="shared" si="123"/>
        <v>1.1771361267663634</v>
      </c>
    </row>
    <row r="1104" spans="43:52" x14ac:dyDescent="0.35">
      <c r="AQ1104" s="135">
        <v>1.1000000000000001</v>
      </c>
      <c r="AR1104" s="135">
        <f t="shared" si="124"/>
        <v>401.50000000000006</v>
      </c>
      <c r="AS1104" s="176">
        <f t="shared" si="120"/>
        <v>6.0776159169029551E-2</v>
      </c>
      <c r="AT1104" s="135">
        <v>1.1000000000000001</v>
      </c>
      <c r="AU1104" s="135">
        <f t="shared" si="125"/>
        <v>401.50000000000006</v>
      </c>
      <c r="AV1104" s="176">
        <f t="shared" si="121"/>
        <v>1.041696610151353</v>
      </c>
      <c r="AW1104" s="135">
        <v>1.1000000000000001</v>
      </c>
      <c r="AX1104" s="135">
        <f t="shared" si="126"/>
        <v>401.50000000000006</v>
      </c>
      <c r="AY1104" s="90">
        <f t="shared" si="122"/>
        <v>7.5005833414533485E-2</v>
      </c>
      <c r="AZ1104" s="176">
        <f t="shared" si="123"/>
        <v>1.177478602734916</v>
      </c>
    </row>
    <row r="1105" spans="43:52" x14ac:dyDescent="0.35">
      <c r="AQ1105" s="135">
        <v>1.101</v>
      </c>
      <c r="AR1105" s="135">
        <f t="shared" si="124"/>
        <v>401.86500000000001</v>
      </c>
      <c r="AS1105" s="176">
        <f t="shared" si="120"/>
        <v>6.0776159169029551E-2</v>
      </c>
      <c r="AT1105" s="135">
        <v>1.101</v>
      </c>
      <c r="AU1105" s="135">
        <f t="shared" si="125"/>
        <v>401.86500000000001</v>
      </c>
      <c r="AV1105" s="176">
        <f t="shared" si="121"/>
        <v>1.041696610151353</v>
      </c>
      <c r="AW1105" s="135">
        <v>1.101</v>
      </c>
      <c r="AX1105" s="135">
        <f t="shared" si="126"/>
        <v>401.86500000000001</v>
      </c>
      <c r="AY1105" s="90">
        <f t="shared" si="122"/>
        <v>7.5348309383084719E-2</v>
      </c>
      <c r="AZ1105" s="176">
        <f t="shared" si="123"/>
        <v>1.1778210787034671</v>
      </c>
    </row>
    <row r="1106" spans="43:52" x14ac:dyDescent="0.35">
      <c r="AQ1106" s="135">
        <v>1.1020000000000001</v>
      </c>
      <c r="AR1106" s="135">
        <f t="shared" si="124"/>
        <v>402.23</v>
      </c>
      <c r="AS1106" s="176">
        <f t="shared" si="120"/>
        <v>6.0776159169029551E-2</v>
      </c>
      <c r="AT1106" s="135">
        <v>1.1020000000000001</v>
      </c>
      <c r="AU1106" s="135">
        <f t="shared" si="125"/>
        <v>402.23</v>
      </c>
      <c r="AV1106" s="176">
        <f t="shared" si="121"/>
        <v>1.041696610151353</v>
      </c>
      <c r="AW1106" s="135">
        <v>1.1020000000000001</v>
      </c>
      <c r="AX1106" s="135">
        <f t="shared" si="126"/>
        <v>402.23</v>
      </c>
      <c r="AY1106" s="90">
        <f t="shared" si="122"/>
        <v>7.5690785351634718E-2</v>
      </c>
      <c r="AZ1106" s="176">
        <f t="shared" si="123"/>
        <v>1.1781635546720171</v>
      </c>
    </row>
    <row r="1107" spans="43:52" x14ac:dyDescent="0.35">
      <c r="AQ1107" s="135">
        <v>1.103</v>
      </c>
      <c r="AR1107" s="135">
        <f t="shared" si="124"/>
        <v>402.59499999999997</v>
      </c>
      <c r="AS1107" s="176">
        <f t="shared" si="120"/>
        <v>6.0776159169029551E-2</v>
      </c>
      <c r="AT1107" s="135">
        <v>1.103</v>
      </c>
      <c r="AU1107" s="135">
        <f t="shared" si="125"/>
        <v>402.59499999999997</v>
      </c>
      <c r="AV1107" s="176">
        <f t="shared" si="121"/>
        <v>1.041696610151353</v>
      </c>
      <c r="AW1107" s="135">
        <v>1.103</v>
      </c>
      <c r="AX1107" s="135">
        <f t="shared" si="126"/>
        <v>402.59499999999997</v>
      </c>
      <c r="AY1107" s="90">
        <f t="shared" si="122"/>
        <v>7.6033261320183274E-2</v>
      </c>
      <c r="AZ1107" s="176">
        <f t="shared" si="123"/>
        <v>1.1785060306405657</v>
      </c>
    </row>
    <row r="1108" spans="43:52" x14ac:dyDescent="0.35">
      <c r="AQ1108" s="135">
        <v>1.1040000000000001</v>
      </c>
      <c r="AR1108" s="135">
        <f t="shared" si="124"/>
        <v>402.96000000000004</v>
      </c>
      <c r="AS1108" s="176">
        <f t="shared" si="120"/>
        <v>6.0776159169029551E-2</v>
      </c>
      <c r="AT1108" s="135">
        <v>1.1040000000000001</v>
      </c>
      <c r="AU1108" s="135">
        <f t="shared" si="125"/>
        <v>402.96000000000004</v>
      </c>
      <c r="AV1108" s="176">
        <f t="shared" si="121"/>
        <v>1.041696610151353</v>
      </c>
      <c r="AW1108" s="135">
        <v>1.1040000000000001</v>
      </c>
      <c r="AX1108" s="135">
        <f t="shared" si="126"/>
        <v>402.96000000000004</v>
      </c>
      <c r="AY1108" s="90">
        <f t="shared" si="122"/>
        <v>7.6375737288730844E-2</v>
      </c>
      <c r="AZ1108" s="176">
        <f t="shared" si="123"/>
        <v>1.1788485066091132</v>
      </c>
    </row>
    <row r="1109" spans="43:52" x14ac:dyDescent="0.35">
      <c r="AQ1109" s="135">
        <v>1.105</v>
      </c>
      <c r="AR1109" s="135">
        <f t="shared" si="124"/>
        <v>403.32499999999999</v>
      </c>
      <c r="AS1109" s="176">
        <f t="shared" si="120"/>
        <v>6.0776159169029551E-2</v>
      </c>
      <c r="AT1109" s="135">
        <v>1.105</v>
      </c>
      <c r="AU1109" s="135">
        <f t="shared" si="125"/>
        <v>403.32499999999999</v>
      </c>
      <c r="AV1109" s="176">
        <f t="shared" si="121"/>
        <v>1.041696610151353</v>
      </c>
      <c r="AW1109" s="135">
        <v>1.105</v>
      </c>
      <c r="AX1109" s="135">
        <f t="shared" si="126"/>
        <v>403.32499999999999</v>
      </c>
      <c r="AY1109" s="90">
        <f t="shared" si="122"/>
        <v>7.6718213257277179E-2</v>
      </c>
      <c r="AZ1109" s="176">
        <f t="shared" si="123"/>
        <v>1.1791909825776596</v>
      </c>
    </row>
    <row r="1110" spans="43:52" x14ac:dyDescent="0.35">
      <c r="AQ1110" s="135">
        <v>1.1060000000000001</v>
      </c>
      <c r="AR1110" s="135">
        <f t="shared" si="124"/>
        <v>403.69000000000005</v>
      </c>
      <c r="AS1110" s="176">
        <f t="shared" si="120"/>
        <v>6.0776159169029551E-2</v>
      </c>
      <c r="AT1110" s="135">
        <v>1.1060000000000001</v>
      </c>
      <c r="AU1110" s="135">
        <f t="shared" si="125"/>
        <v>403.69000000000005</v>
      </c>
      <c r="AV1110" s="176">
        <f t="shared" si="121"/>
        <v>1.041696610151353</v>
      </c>
      <c r="AW1110" s="135">
        <v>1.1060000000000001</v>
      </c>
      <c r="AX1110" s="135">
        <f t="shared" si="126"/>
        <v>403.69000000000005</v>
      </c>
      <c r="AY1110" s="90">
        <f t="shared" si="122"/>
        <v>7.7060689225822071E-2</v>
      </c>
      <c r="AZ1110" s="176">
        <f t="shared" si="123"/>
        <v>1.1795334585462045</v>
      </c>
    </row>
    <row r="1111" spans="43:52" x14ac:dyDescent="0.35">
      <c r="AQ1111" s="135">
        <v>1.107</v>
      </c>
      <c r="AR1111" s="135">
        <f t="shared" si="124"/>
        <v>404.05500000000001</v>
      </c>
      <c r="AS1111" s="176">
        <f t="shared" si="120"/>
        <v>6.0776159169029551E-2</v>
      </c>
      <c r="AT1111" s="135">
        <v>1.107</v>
      </c>
      <c r="AU1111" s="135">
        <f t="shared" si="125"/>
        <v>404.05500000000001</v>
      </c>
      <c r="AV1111" s="176">
        <f t="shared" si="121"/>
        <v>1.041696610151353</v>
      </c>
      <c r="AW1111" s="135">
        <v>1.107</v>
      </c>
      <c r="AX1111" s="135">
        <f t="shared" si="126"/>
        <v>404.05500000000001</v>
      </c>
      <c r="AY1111" s="90">
        <f t="shared" si="122"/>
        <v>7.7403122571345614E-2</v>
      </c>
      <c r="AZ1111" s="176">
        <f t="shared" si="123"/>
        <v>1.179875891891728</v>
      </c>
    </row>
    <row r="1112" spans="43:52" x14ac:dyDescent="0.35">
      <c r="AQ1112" s="135">
        <v>1.1080000000000001</v>
      </c>
      <c r="AR1112" s="135">
        <f t="shared" si="124"/>
        <v>404.42</v>
      </c>
      <c r="AS1112" s="176">
        <f t="shared" si="120"/>
        <v>6.0776159169029551E-2</v>
      </c>
      <c r="AT1112" s="135">
        <v>1.1080000000000001</v>
      </c>
      <c r="AU1112" s="135">
        <f t="shared" si="125"/>
        <v>404.42</v>
      </c>
      <c r="AV1112" s="176">
        <f t="shared" si="121"/>
        <v>1.041696610151353</v>
      </c>
      <c r="AW1112" s="135">
        <v>1.1080000000000001</v>
      </c>
      <c r="AX1112" s="135">
        <f t="shared" si="126"/>
        <v>404.42</v>
      </c>
      <c r="AY1112" s="90">
        <f t="shared" si="122"/>
        <v>7.7745598539888286E-2</v>
      </c>
      <c r="AZ1112" s="176">
        <f t="shared" si="123"/>
        <v>1.1802183678602707</v>
      </c>
    </row>
    <row r="1113" spans="43:52" x14ac:dyDescent="0.35">
      <c r="AQ1113" s="135">
        <v>1.109</v>
      </c>
      <c r="AR1113" s="135">
        <f t="shared" si="124"/>
        <v>404.78499999999997</v>
      </c>
      <c r="AS1113" s="176">
        <f t="shared" si="120"/>
        <v>6.0776159169029551E-2</v>
      </c>
      <c r="AT1113" s="135">
        <v>1.109</v>
      </c>
      <c r="AU1113" s="135">
        <f t="shared" si="125"/>
        <v>404.78499999999997</v>
      </c>
      <c r="AV1113" s="176">
        <f t="shared" si="121"/>
        <v>1.041696610151353</v>
      </c>
      <c r="AW1113" s="135">
        <v>1.109</v>
      </c>
      <c r="AX1113" s="135">
        <f t="shared" si="126"/>
        <v>404.78499999999997</v>
      </c>
      <c r="AY1113" s="90">
        <f t="shared" si="122"/>
        <v>7.8088074508429736E-2</v>
      </c>
      <c r="AZ1113" s="176">
        <f t="shared" si="123"/>
        <v>1.1805608438288122</v>
      </c>
    </row>
    <row r="1114" spans="43:52" x14ac:dyDescent="0.35">
      <c r="AQ1114" s="135">
        <v>1.1100000000000001</v>
      </c>
      <c r="AR1114" s="135">
        <f t="shared" si="124"/>
        <v>405.15000000000003</v>
      </c>
      <c r="AS1114" s="176">
        <f t="shared" si="120"/>
        <v>6.0776159169029551E-2</v>
      </c>
      <c r="AT1114" s="135">
        <v>1.1100000000000001</v>
      </c>
      <c r="AU1114" s="135">
        <f t="shared" si="125"/>
        <v>405.15000000000003</v>
      </c>
      <c r="AV1114" s="176">
        <f t="shared" si="121"/>
        <v>1.041696610151353</v>
      </c>
      <c r="AW1114" s="135">
        <v>1.1100000000000001</v>
      </c>
      <c r="AX1114" s="135">
        <f t="shared" si="126"/>
        <v>405.15000000000003</v>
      </c>
      <c r="AY1114" s="90">
        <f t="shared" si="122"/>
        <v>7.8430550476969743E-2</v>
      </c>
      <c r="AZ1114" s="176">
        <f t="shared" si="123"/>
        <v>1.1809033197973522</v>
      </c>
    </row>
    <row r="1115" spans="43:52" x14ac:dyDescent="0.35">
      <c r="AQ1115" s="135">
        <v>1.111</v>
      </c>
      <c r="AR1115" s="135">
        <f t="shared" si="124"/>
        <v>405.51499999999999</v>
      </c>
      <c r="AS1115" s="176">
        <f t="shared" si="120"/>
        <v>6.0776159169029551E-2</v>
      </c>
      <c r="AT1115" s="135">
        <v>1.111</v>
      </c>
      <c r="AU1115" s="135">
        <f t="shared" si="125"/>
        <v>405.51499999999999</v>
      </c>
      <c r="AV1115" s="176">
        <f t="shared" si="121"/>
        <v>1.041696610151353</v>
      </c>
      <c r="AW1115" s="135">
        <v>1.111</v>
      </c>
      <c r="AX1115" s="135">
        <f t="shared" si="126"/>
        <v>405.51499999999999</v>
      </c>
      <c r="AY1115" s="90">
        <f t="shared" si="122"/>
        <v>7.8773026445508973E-2</v>
      </c>
      <c r="AZ1115" s="176">
        <f t="shared" si="123"/>
        <v>1.1812457957658913</v>
      </c>
    </row>
    <row r="1116" spans="43:52" x14ac:dyDescent="0.35">
      <c r="AQ1116" s="135">
        <v>1.1120000000000001</v>
      </c>
      <c r="AR1116" s="135">
        <f t="shared" si="124"/>
        <v>405.88000000000005</v>
      </c>
      <c r="AS1116" s="176">
        <f t="shared" si="120"/>
        <v>6.0776159169029551E-2</v>
      </c>
      <c r="AT1116" s="135">
        <v>1.1120000000000001</v>
      </c>
      <c r="AU1116" s="135">
        <f t="shared" si="125"/>
        <v>405.88000000000005</v>
      </c>
      <c r="AV1116" s="176">
        <f t="shared" si="121"/>
        <v>1.041696610151353</v>
      </c>
      <c r="AW1116" s="135">
        <v>1.1120000000000001</v>
      </c>
      <c r="AX1116" s="135">
        <f t="shared" si="126"/>
        <v>405.88000000000005</v>
      </c>
      <c r="AY1116" s="90">
        <f t="shared" si="122"/>
        <v>7.9115502414046537E-2</v>
      </c>
      <c r="AZ1116" s="176">
        <f t="shared" si="123"/>
        <v>1.181588271734429</v>
      </c>
    </row>
    <row r="1117" spans="43:52" x14ac:dyDescent="0.35">
      <c r="AQ1117" s="135">
        <v>1.113</v>
      </c>
      <c r="AR1117" s="135">
        <f t="shared" si="124"/>
        <v>406.245</v>
      </c>
      <c r="AS1117" s="176">
        <f t="shared" si="120"/>
        <v>6.0776159169029551E-2</v>
      </c>
      <c r="AT1117" s="135">
        <v>1.113</v>
      </c>
      <c r="AU1117" s="135">
        <f t="shared" si="125"/>
        <v>406.245</v>
      </c>
      <c r="AV1117" s="176">
        <f t="shared" si="121"/>
        <v>1.041696610151353</v>
      </c>
      <c r="AW1117" s="135">
        <v>1.113</v>
      </c>
      <c r="AX1117" s="135">
        <f t="shared" si="126"/>
        <v>406.245</v>
      </c>
      <c r="AY1117" s="90">
        <f t="shared" si="122"/>
        <v>7.9457978382583103E-2</v>
      </c>
      <c r="AZ1117" s="176">
        <f t="shared" si="123"/>
        <v>1.1819307477029655</v>
      </c>
    </row>
    <row r="1118" spans="43:52" x14ac:dyDescent="0.35">
      <c r="AQ1118" s="135">
        <v>1.1140000000000001</v>
      </c>
      <c r="AR1118" s="135">
        <f t="shared" si="124"/>
        <v>406.61</v>
      </c>
      <c r="AS1118" s="176">
        <f t="shared" si="120"/>
        <v>6.0776159169029551E-2</v>
      </c>
      <c r="AT1118" s="135">
        <v>1.1140000000000001</v>
      </c>
      <c r="AU1118" s="135">
        <f t="shared" si="125"/>
        <v>406.61</v>
      </c>
      <c r="AV1118" s="176">
        <f t="shared" si="121"/>
        <v>1.041696610151353</v>
      </c>
      <c r="AW1118" s="135">
        <v>1.1140000000000001</v>
      </c>
      <c r="AX1118" s="135">
        <f t="shared" si="126"/>
        <v>406.61</v>
      </c>
      <c r="AY1118" s="90">
        <f t="shared" si="122"/>
        <v>7.9800454351118447E-2</v>
      </c>
      <c r="AZ1118" s="176">
        <f t="shared" si="123"/>
        <v>1.1822732236715008</v>
      </c>
    </row>
    <row r="1119" spans="43:52" x14ac:dyDescent="0.35">
      <c r="AQ1119" s="135">
        <v>1.115</v>
      </c>
      <c r="AR1119" s="135">
        <f t="shared" si="124"/>
        <v>406.97500000000002</v>
      </c>
      <c r="AS1119" s="176">
        <f t="shared" si="120"/>
        <v>6.0776159169029551E-2</v>
      </c>
      <c r="AT1119" s="135">
        <v>1.115</v>
      </c>
      <c r="AU1119" s="135">
        <f t="shared" si="125"/>
        <v>406.97500000000002</v>
      </c>
      <c r="AV1119" s="176">
        <f t="shared" si="121"/>
        <v>1.041696610151353</v>
      </c>
      <c r="AW1119" s="135">
        <v>1.115</v>
      </c>
      <c r="AX1119" s="135">
        <f t="shared" si="126"/>
        <v>406.97500000000002</v>
      </c>
      <c r="AY1119" s="90">
        <f t="shared" si="122"/>
        <v>8.0142887696632206E-2</v>
      </c>
      <c r="AZ1119" s="176">
        <f t="shared" si="123"/>
        <v>1.1826156570170145</v>
      </c>
    </row>
    <row r="1120" spans="43:52" x14ac:dyDescent="0.35">
      <c r="AQ1120" s="135">
        <v>1.1160000000000001</v>
      </c>
      <c r="AR1120" s="135">
        <f t="shared" si="124"/>
        <v>407.34000000000003</v>
      </c>
      <c r="AS1120" s="176">
        <f t="shared" si="120"/>
        <v>6.0776159169029551E-2</v>
      </c>
      <c r="AT1120" s="135">
        <v>1.1160000000000001</v>
      </c>
      <c r="AU1120" s="135">
        <f t="shared" si="125"/>
        <v>407.34000000000003</v>
      </c>
      <c r="AV1120" s="176">
        <f t="shared" si="121"/>
        <v>1.041696610151353</v>
      </c>
      <c r="AW1120" s="135">
        <v>1.1160000000000001</v>
      </c>
      <c r="AX1120" s="135">
        <f t="shared" si="126"/>
        <v>407.34000000000003</v>
      </c>
      <c r="AY1120" s="90">
        <f t="shared" si="122"/>
        <v>8.0485363665164886E-2</v>
      </c>
      <c r="AZ1120" s="176">
        <f t="shared" si="123"/>
        <v>1.1829581329855472</v>
      </c>
    </row>
    <row r="1121" spans="43:52" x14ac:dyDescent="0.35">
      <c r="AQ1121" s="135">
        <v>1.117</v>
      </c>
      <c r="AR1121" s="135">
        <f t="shared" si="124"/>
        <v>407.70499999999998</v>
      </c>
      <c r="AS1121" s="176">
        <f t="shared" si="120"/>
        <v>6.0776159169029551E-2</v>
      </c>
      <c r="AT1121" s="135">
        <v>1.117</v>
      </c>
      <c r="AU1121" s="135">
        <f t="shared" si="125"/>
        <v>407.70499999999998</v>
      </c>
      <c r="AV1121" s="176">
        <f t="shared" si="121"/>
        <v>1.041696610151353</v>
      </c>
      <c r="AW1121" s="135">
        <v>1.117</v>
      </c>
      <c r="AX1121" s="135">
        <f t="shared" si="126"/>
        <v>407.70499999999998</v>
      </c>
      <c r="AY1121" s="90">
        <f t="shared" si="122"/>
        <v>8.0827839633696552E-2</v>
      </c>
      <c r="AZ1121" s="176">
        <f t="shared" si="123"/>
        <v>1.183300608954079</v>
      </c>
    </row>
    <row r="1122" spans="43:52" x14ac:dyDescent="0.35">
      <c r="AQ1122" s="135">
        <v>1.1180000000000001</v>
      </c>
      <c r="AR1122" s="135">
        <f t="shared" si="124"/>
        <v>408.07000000000005</v>
      </c>
      <c r="AS1122" s="176">
        <f t="shared" si="120"/>
        <v>6.0776159169029551E-2</v>
      </c>
      <c r="AT1122" s="135">
        <v>1.1180000000000001</v>
      </c>
      <c r="AU1122" s="135">
        <f t="shared" si="125"/>
        <v>408.07000000000005</v>
      </c>
      <c r="AV1122" s="176">
        <f t="shared" si="121"/>
        <v>1.041696610151353</v>
      </c>
      <c r="AW1122" s="135">
        <v>1.1180000000000001</v>
      </c>
      <c r="AX1122" s="135">
        <f t="shared" si="126"/>
        <v>408.07000000000005</v>
      </c>
      <c r="AY1122" s="90">
        <f t="shared" si="122"/>
        <v>8.1170315602227011E-2</v>
      </c>
      <c r="AZ1122" s="176">
        <f t="shared" si="123"/>
        <v>1.1836430849226094</v>
      </c>
    </row>
    <row r="1123" spans="43:52" x14ac:dyDescent="0.35">
      <c r="AQ1123" s="135">
        <v>1.119</v>
      </c>
      <c r="AR1123" s="135">
        <f t="shared" si="124"/>
        <v>408.435</v>
      </c>
      <c r="AS1123" s="176">
        <f t="shared" si="120"/>
        <v>6.0776159169029551E-2</v>
      </c>
      <c r="AT1123" s="135">
        <v>1.119</v>
      </c>
      <c r="AU1123" s="135">
        <f t="shared" si="125"/>
        <v>408.435</v>
      </c>
      <c r="AV1123" s="176">
        <f t="shared" si="121"/>
        <v>1.041696610151353</v>
      </c>
      <c r="AW1123" s="135">
        <v>1.119</v>
      </c>
      <c r="AX1123" s="135">
        <f t="shared" si="126"/>
        <v>408.435</v>
      </c>
      <c r="AY1123" s="90">
        <f t="shared" si="122"/>
        <v>8.1512791570756013E-2</v>
      </c>
      <c r="AZ1123" s="176">
        <f t="shared" si="123"/>
        <v>1.1839855608911385</v>
      </c>
    </row>
    <row r="1124" spans="43:52" x14ac:dyDescent="0.35">
      <c r="AQ1124" s="135">
        <v>1.1200000000000001</v>
      </c>
      <c r="AR1124" s="135">
        <f t="shared" si="124"/>
        <v>408.8</v>
      </c>
      <c r="AS1124" s="176">
        <f t="shared" si="120"/>
        <v>6.0776159169029551E-2</v>
      </c>
      <c r="AT1124" s="135">
        <v>1.1200000000000001</v>
      </c>
      <c r="AU1124" s="135">
        <f t="shared" si="125"/>
        <v>408.8</v>
      </c>
      <c r="AV1124" s="176">
        <f t="shared" si="121"/>
        <v>1.041696610151353</v>
      </c>
      <c r="AW1124" s="135">
        <v>1.1200000000000001</v>
      </c>
      <c r="AX1124" s="135">
        <f t="shared" si="126"/>
        <v>408.8</v>
      </c>
      <c r="AY1124" s="90">
        <f t="shared" si="122"/>
        <v>8.185526753928403E-2</v>
      </c>
      <c r="AZ1124" s="176">
        <f t="shared" si="123"/>
        <v>1.1843280368596665</v>
      </c>
    </row>
    <row r="1125" spans="43:52" x14ac:dyDescent="0.35">
      <c r="AQ1125" s="135">
        <v>1.121</v>
      </c>
      <c r="AR1125" s="135">
        <f t="shared" si="124"/>
        <v>409.16500000000002</v>
      </c>
      <c r="AS1125" s="176">
        <f t="shared" si="120"/>
        <v>6.0776159169029551E-2</v>
      </c>
      <c r="AT1125" s="135">
        <v>1.121</v>
      </c>
      <c r="AU1125" s="135">
        <f t="shared" si="125"/>
        <v>409.16500000000002</v>
      </c>
      <c r="AV1125" s="176">
        <f t="shared" si="121"/>
        <v>1.041696610151353</v>
      </c>
      <c r="AW1125" s="135">
        <v>1.121</v>
      </c>
      <c r="AX1125" s="135">
        <f t="shared" si="126"/>
        <v>409.16500000000002</v>
      </c>
      <c r="AY1125" s="90">
        <f t="shared" si="122"/>
        <v>8.2197743507810811E-2</v>
      </c>
      <c r="AZ1125" s="176">
        <f t="shared" si="123"/>
        <v>1.1846705128281931</v>
      </c>
    </row>
    <row r="1126" spans="43:52" x14ac:dyDescent="0.35">
      <c r="AQ1126" s="135">
        <v>1.1220000000000001</v>
      </c>
      <c r="AR1126" s="135">
        <f t="shared" si="124"/>
        <v>409.53000000000003</v>
      </c>
      <c r="AS1126" s="176">
        <f t="shared" si="120"/>
        <v>6.0776159169029551E-2</v>
      </c>
      <c r="AT1126" s="135">
        <v>1.1220000000000001</v>
      </c>
      <c r="AU1126" s="135">
        <f t="shared" si="125"/>
        <v>409.53000000000003</v>
      </c>
      <c r="AV1126" s="176">
        <f t="shared" si="121"/>
        <v>1.041696610151353</v>
      </c>
      <c r="AW1126" s="135">
        <v>1.1220000000000001</v>
      </c>
      <c r="AX1126" s="135">
        <f t="shared" si="126"/>
        <v>409.53000000000003</v>
      </c>
      <c r="AY1126" s="90">
        <f t="shared" si="122"/>
        <v>8.2540176853316022E-2</v>
      </c>
      <c r="AZ1126" s="176">
        <f t="shared" si="123"/>
        <v>1.1850129461736985</v>
      </c>
    </row>
    <row r="1127" spans="43:52" x14ac:dyDescent="0.35">
      <c r="AQ1127" s="135">
        <v>1.123</v>
      </c>
      <c r="AR1127" s="135">
        <f t="shared" si="124"/>
        <v>409.89499999999998</v>
      </c>
      <c r="AS1127" s="176">
        <f t="shared" si="120"/>
        <v>6.0776159169029551E-2</v>
      </c>
      <c r="AT1127" s="135">
        <v>1.123</v>
      </c>
      <c r="AU1127" s="135">
        <f t="shared" si="125"/>
        <v>409.89499999999998</v>
      </c>
      <c r="AV1127" s="176">
        <f t="shared" si="121"/>
        <v>1.041696610151353</v>
      </c>
      <c r="AW1127" s="135">
        <v>1.123</v>
      </c>
      <c r="AX1127" s="135">
        <f t="shared" si="126"/>
        <v>409.89499999999998</v>
      </c>
      <c r="AY1127" s="90">
        <f t="shared" si="122"/>
        <v>8.2882652821840139E-2</v>
      </c>
      <c r="AZ1127" s="176">
        <f t="shared" si="123"/>
        <v>1.1853554221422224</v>
      </c>
    </row>
    <row r="1128" spans="43:52" x14ac:dyDescent="0.35">
      <c r="AQ1128" s="135">
        <v>1.1240000000000001</v>
      </c>
      <c r="AR1128" s="135">
        <f t="shared" si="124"/>
        <v>410.26000000000005</v>
      </c>
      <c r="AS1128" s="176">
        <f t="shared" si="120"/>
        <v>6.0776159169029551E-2</v>
      </c>
      <c r="AT1128" s="135">
        <v>1.1240000000000001</v>
      </c>
      <c r="AU1128" s="135">
        <f t="shared" si="125"/>
        <v>410.26000000000005</v>
      </c>
      <c r="AV1128" s="176">
        <f t="shared" si="121"/>
        <v>1.041696610151353</v>
      </c>
      <c r="AW1128" s="135">
        <v>1.1240000000000001</v>
      </c>
      <c r="AX1128" s="135">
        <f t="shared" si="126"/>
        <v>410.26000000000005</v>
      </c>
      <c r="AY1128" s="90">
        <f t="shared" si="122"/>
        <v>8.322512879036327E-2</v>
      </c>
      <c r="AZ1128" s="176">
        <f t="shared" si="123"/>
        <v>1.1856978981107458</v>
      </c>
    </row>
    <row r="1129" spans="43:52" x14ac:dyDescent="0.35">
      <c r="AQ1129" s="135">
        <v>1.125</v>
      </c>
      <c r="AR1129" s="135">
        <f t="shared" si="124"/>
        <v>410.625</v>
      </c>
      <c r="AS1129" s="176">
        <f t="shared" si="120"/>
        <v>6.0776159169029551E-2</v>
      </c>
      <c r="AT1129" s="135">
        <v>1.125</v>
      </c>
      <c r="AU1129" s="135">
        <f t="shared" si="125"/>
        <v>410.625</v>
      </c>
      <c r="AV1129" s="176">
        <f t="shared" si="121"/>
        <v>1.041696610151353</v>
      </c>
      <c r="AW1129" s="135">
        <v>1.125</v>
      </c>
      <c r="AX1129" s="135">
        <f t="shared" si="126"/>
        <v>410.625</v>
      </c>
      <c r="AY1129" s="90">
        <f t="shared" si="122"/>
        <v>8.3567604758885167E-2</v>
      </c>
      <c r="AZ1129" s="176">
        <f t="shared" si="123"/>
        <v>1.1860403740792675</v>
      </c>
    </row>
    <row r="1130" spans="43:52" x14ac:dyDescent="0.35">
      <c r="AQ1130" s="135">
        <v>1.1259999999999999</v>
      </c>
      <c r="AR1130" s="135">
        <f t="shared" si="124"/>
        <v>410.98999999999995</v>
      </c>
      <c r="AS1130" s="176">
        <f t="shared" si="120"/>
        <v>6.0776159169029551E-2</v>
      </c>
      <c r="AT1130" s="135">
        <v>1.1259999999999999</v>
      </c>
      <c r="AU1130" s="135">
        <f t="shared" si="125"/>
        <v>410.98999999999995</v>
      </c>
      <c r="AV1130" s="176">
        <f t="shared" si="121"/>
        <v>1.041696610151353</v>
      </c>
      <c r="AW1130" s="135">
        <v>1.1259999999999999</v>
      </c>
      <c r="AX1130" s="135">
        <f t="shared" si="126"/>
        <v>410.98999999999995</v>
      </c>
      <c r="AY1130" s="90">
        <f t="shared" si="122"/>
        <v>8.3910080727405842E-2</v>
      </c>
      <c r="AZ1130" s="176">
        <f t="shared" si="123"/>
        <v>1.1863828500477882</v>
      </c>
    </row>
    <row r="1131" spans="43:52" x14ac:dyDescent="0.35">
      <c r="AQ1131" s="135">
        <v>1.127</v>
      </c>
      <c r="AR1131" s="135">
        <f t="shared" si="124"/>
        <v>411.35500000000002</v>
      </c>
      <c r="AS1131" s="176">
        <f t="shared" si="120"/>
        <v>6.0776159169029551E-2</v>
      </c>
      <c r="AT1131" s="135">
        <v>1.127</v>
      </c>
      <c r="AU1131" s="135">
        <f t="shared" si="125"/>
        <v>411.35500000000002</v>
      </c>
      <c r="AV1131" s="176">
        <f t="shared" si="121"/>
        <v>1.041696610151353</v>
      </c>
      <c r="AW1131" s="135">
        <v>1.127</v>
      </c>
      <c r="AX1131" s="135">
        <f t="shared" si="126"/>
        <v>411.35500000000002</v>
      </c>
      <c r="AY1131" s="90">
        <f t="shared" si="122"/>
        <v>8.4252556695925296E-2</v>
      </c>
      <c r="AZ1131" s="176">
        <f t="shared" si="123"/>
        <v>1.1867253260163078</v>
      </c>
    </row>
    <row r="1132" spans="43:52" x14ac:dyDescent="0.35">
      <c r="AQ1132" s="135">
        <v>1.1279999999999999</v>
      </c>
      <c r="AR1132" s="135">
        <f t="shared" si="124"/>
        <v>411.71999999999997</v>
      </c>
      <c r="AS1132" s="176">
        <f t="shared" si="120"/>
        <v>6.0776159169029551E-2</v>
      </c>
      <c r="AT1132" s="135">
        <v>1.1279999999999999</v>
      </c>
      <c r="AU1132" s="135">
        <f t="shared" si="125"/>
        <v>411.71999999999997</v>
      </c>
      <c r="AV1132" s="176">
        <f t="shared" si="121"/>
        <v>1.041696610151353</v>
      </c>
      <c r="AW1132" s="135">
        <v>1.1279999999999999</v>
      </c>
      <c r="AX1132" s="135">
        <f t="shared" si="126"/>
        <v>411.71999999999997</v>
      </c>
      <c r="AY1132" s="90">
        <f t="shared" si="122"/>
        <v>8.4595032664443306E-2</v>
      </c>
      <c r="AZ1132" s="176">
        <f t="shared" si="123"/>
        <v>1.1870678019848258</v>
      </c>
    </row>
    <row r="1133" spans="43:52" x14ac:dyDescent="0.35">
      <c r="AQ1133" s="135">
        <v>1.129</v>
      </c>
      <c r="AR1133" s="135">
        <f t="shared" si="124"/>
        <v>412.08499999999998</v>
      </c>
      <c r="AS1133" s="176">
        <f t="shared" si="120"/>
        <v>6.0776159169029551E-2</v>
      </c>
      <c r="AT1133" s="135">
        <v>1.129</v>
      </c>
      <c r="AU1133" s="135">
        <f t="shared" si="125"/>
        <v>412.08499999999998</v>
      </c>
      <c r="AV1133" s="176">
        <f t="shared" si="121"/>
        <v>1.041696610151353</v>
      </c>
      <c r="AW1133" s="135">
        <v>1.129</v>
      </c>
      <c r="AX1133" s="135">
        <f t="shared" si="126"/>
        <v>412.08499999999998</v>
      </c>
      <c r="AY1133" s="90">
        <f t="shared" si="122"/>
        <v>8.4937508632960318E-2</v>
      </c>
      <c r="AZ1133" s="176">
        <f t="shared" si="123"/>
        <v>1.1874102779533426</v>
      </c>
    </row>
    <row r="1134" spans="43:52" x14ac:dyDescent="0.35">
      <c r="AQ1134" s="135">
        <v>1.1299999999999999</v>
      </c>
      <c r="AR1134" s="135">
        <f t="shared" si="124"/>
        <v>412.45</v>
      </c>
      <c r="AS1134" s="176">
        <f t="shared" si="120"/>
        <v>6.0776159169029551E-2</v>
      </c>
      <c r="AT1134" s="135">
        <v>1.1299999999999999</v>
      </c>
      <c r="AU1134" s="135">
        <f t="shared" si="125"/>
        <v>412.45</v>
      </c>
      <c r="AV1134" s="176">
        <f t="shared" si="121"/>
        <v>1.041696610151353</v>
      </c>
      <c r="AW1134" s="135">
        <v>1.1299999999999999</v>
      </c>
      <c r="AX1134" s="135">
        <f t="shared" si="126"/>
        <v>412.45</v>
      </c>
      <c r="AY1134" s="90">
        <f t="shared" si="122"/>
        <v>8.5279941978455745E-2</v>
      </c>
      <c r="AZ1134" s="176">
        <f t="shared" si="123"/>
        <v>1.1877527112988382</v>
      </c>
    </row>
    <row r="1135" spans="43:52" x14ac:dyDescent="0.35">
      <c r="AQ1135" s="135">
        <v>1.131</v>
      </c>
      <c r="AR1135" s="135">
        <f t="shared" si="124"/>
        <v>412.815</v>
      </c>
      <c r="AS1135" s="176">
        <f t="shared" si="120"/>
        <v>6.0776159169029551E-2</v>
      </c>
      <c r="AT1135" s="135">
        <v>1.131</v>
      </c>
      <c r="AU1135" s="135">
        <f t="shared" si="125"/>
        <v>412.815</v>
      </c>
      <c r="AV1135" s="176">
        <f t="shared" si="121"/>
        <v>1.041696610151353</v>
      </c>
      <c r="AW1135" s="135">
        <v>1.131</v>
      </c>
      <c r="AX1135" s="135">
        <f t="shared" si="126"/>
        <v>412.815</v>
      </c>
      <c r="AY1135" s="90">
        <f t="shared" si="122"/>
        <v>8.5622417946970314E-2</v>
      </c>
      <c r="AZ1135" s="176">
        <f t="shared" si="123"/>
        <v>1.1880951872673526</v>
      </c>
    </row>
    <row r="1136" spans="43:52" x14ac:dyDescent="0.35">
      <c r="AQ1136" s="135">
        <v>1.1319999999999999</v>
      </c>
      <c r="AR1136" s="135">
        <f t="shared" si="124"/>
        <v>413.17999999999995</v>
      </c>
      <c r="AS1136" s="176">
        <f t="shared" si="120"/>
        <v>6.0776159169029551E-2</v>
      </c>
      <c r="AT1136" s="135">
        <v>1.1319999999999999</v>
      </c>
      <c r="AU1136" s="135">
        <f t="shared" si="125"/>
        <v>413.17999999999995</v>
      </c>
      <c r="AV1136" s="176">
        <f t="shared" si="121"/>
        <v>1.041696610151353</v>
      </c>
      <c r="AW1136" s="135">
        <v>1.1319999999999999</v>
      </c>
      <c r="AX1136" s="135">
        <f t="shared" si="126"/>
        <v>413.17999999999995</v>
      </c>
      <c r="AY1136" s="90">
        <f t="shared" si="122"/>
        <v>8.596489391548344E-2</v>
      </c>
      <c r="AZ1136" s="176">
        <f t="shared" si="123"/>
        <v>1.1884376632358657</v>
      </c>
    </row>
    <row r="1137" spans="43:52" x14ac:dyDescent="0.35">
      <c r="AQ1137" s="135">
        <v>1.133</v>
      </c>
      <c r="AR1137" s="135">
        <f t="shared" si="124"/>
        <v>413.54500000000002</v>
      </c>
      <c r="AS1137" s="176">
        <f t="shared" si="120"/>
        <v>6.0776159169029551E-2</v>
      </c>
      <c r="AT1137" s="135">
        <v>1.133</v>
      </c>
      <c r="AU1137" s="135">
        <f t="shared" si="125"/>
        <v>413.54500000000002</v>
      </c>
      <c r="AV1137" s="176">
        <f t="shared" si="121"/>
        <v>1.041696610151353</v>
      </c>
      <c r="AW1137" s="135">
        <v>1.133</v>
      </c>
      <c r="AX1137" s="135">
        <f t="shared" si="126"/>
        <v>413.54500000000002</v>
      </c>
      <c r="AY1137" s="90">
        <f t="shared" si="122"/>
        <v>8.6307369883995566E-2</v>
      </c>
      <c r="AZ1137" s="176">
        <f t="shared" si="123"/>
        <v>1.188780139204378</v>
      </c>
    </row>
    <row r="1138" spans="43:52" x14ac:dyDescent="0.35">
      <c r="AQ1138" s="135">
        <v>1.1339999999999999</v>
      </c>
      <c r="AR1138" s="135">
        <f t="shared" si="124"/>
        <v>413.90999999999997</v>
      </c>
      <c r="AS1138" s="176">
        <f t="shared" si="120"/>
        <v>6.0776159169029551E-2</v>
      </c>
      <c r="AT1138" s="135">
        <v>1.1339999999999999</v>
      </c>
      <c r="AU1138" s="135">
        <f t="shared" si="125"/>
        <v>413.90999999999997</v>
      </c>
      <c r="AV1138" s="176">
        <f t="shared" si="121"/>
        <v>1.041696610151353</v>
      </c>
      <c r="AW1138" s="135">
        <v>1.1339999999999999</v>
      </c>
      <c r="AX1138" s="135">
        <f t="shared" si="126"/>
        <v>413.90999999999997</v>
      </c>
      <c r="AY1138" s="90">
        <f t="shared" si="122"/>
        <v>8.6649845852506457E-2</v>
      </c>
      <c r="AZ1138" s="176">
        <f t="shared" si="123"/>
        <v>1.1891226151728889</v>
      </c>
    </row>
    <row r="1139" spans="43:52" x14ac:dyDescent="0.35">
      <c r="AQ1139" s="135">
        <v>1.135</v>
      </c>
      <c r="AR1139" s="135">
        <f t="shared" si="124"/>
        <v>414.27499999999998</v>
      </c>
      <c r="AS1139" s="176">
        <f t="shared" si="120"/>
        <v>6.0776159169029551E-2</v>
      </c>
      <c r="AT1139" s="135">
        <v>1.135</v>
      </c>
      <c r="AU1139" s="135">
        <f t="shared" si="125"/>
        <v>414.27499999999998</v>
      </c>
      <c r="AV1139" s="176">
        <f t="shared" si="121"/>
        <v>1.041696610151353</v>
      </c>
      <c r="AW1139" s="135">
        <v>1.135</v>
      </c>
      <c r="AX1139" s="135">
        <f t="shared" si="126"/>
        <v>414.27499999999998</v>
      </c>
      <c r="AY1139" s="90">
        <f t="shared" si="122"/>
        <v>8.6992321821016141E-2</v>
      </c>
      <c r="AZ1139" s="176">
        <f t="shared" si="123"/>
        <v>1.1894650911413986</v>
      </c>
    </row>
    <row r="1140" spans="43:52" x14ac:dyDescent="0.35">
      <c r="AQ1140" s="135">
        <v>1.1359999999999999</v>
      </c>
      <c r="AR1140" s="135">
        <f t="shared" si="124"/>
        <v>414.64</v>
      </c>
      <c r="AS1140" s="176">
        <f t="shared" si="120"/>
        <v>6.0776159169029551E-2</v>
      </c>
      <c r="AT1140" s="135">
        <v>1.1359999999999999</v>
      </c>
      <c r="AU1140" s="135">
        <f t="shared" si="125"/>
        <v>414.64</v>
      </c>
      <c r="AV1140" s="176">
        <f t="shared" si="121"/>
        <v>1.041696610151353</v>
      </c>
      <c r="AW1140" s="135">
        <v>1.1359999999999999</v>
      </c>
      <c r="AX1140" s="135">
        <f t="shared" si="126"/>
        <v>414.64</v>
      </c>
      <c r="AY1140" s="90">
        <f t="shared" si="122"/>
        <v>8.7334797789524604E-2</v>
      </c>
      <c r="AZ1140" s="176">
        <f t="shared" si="123"/>
        <v>1.1898075671099071</v>
      </c>
    </row>
    <row r="1141" spans="43:52" x14ac:dyDescent="0.35">
      <c r="AQ1141" s="135">
        <v>1.137</v>
      </c>
      <c r="AR1141" s="135">
        <f t="shared" si="124"/>
        <v>415.005</v>
      </c>
      <c r="AS1141" s="176">
        <f t="shared" si="120"/>
        <v>6.0776159169029551E-2</v>
      </c>
      <c r="AT1141" s="135">
        <v>1.137</v>
      </c>
      <c r="AU1141" s="135">
        <f t="shared" si="125"/>
        <v>415.005</v>
      </c>
      <c r="AV1141" s="176">
        <f t="shared" si="121"/>
        <v>1.041696610151353</v>
      </c>
      <c r="AW1141" s="135">
        <v>1.137</v>
      </c>
      <c r="AX1141" s="135">
        <f t="shared" si="126"/>
        <v>415.005</v>
      </c>
      <c r="AY1141" s="90">
        <f t="shared" si="122"/>
        <v>8.767727375803161E-2</v>
      </c>
      <c r="AZ1141" s="176">
        <f t="shared" si="123"/>
        <v>1.190150043078414</v>
      </c>
    </row>
    <row r="1142" spans="43:52" x14ac:dyDescent="0.35">
      <c r="AQ1142" s="135">
        <v>1.1379999999999999</v>
      </c>
      <c r="AR1142" s="135">
        <f t="shared" si="124"/>
        <v>415.36999999999995</v>
      </c>
      <c r="AS1142" s="176">
        <f t="shared" si="120"/>
        <v>6.0776159169029551E-2</v>
      </c>
      <c r="AT1142" s="135">
        <v>1.1379999999999999</v>
      </c>
      <c r="AU1142" s="135">
        <f t="shared" si="125"/>
        <v>415.36999999999995</v>
      </c>
      <c r="AV1142" s="176">
        <f t="shared" si="121"/>
        <v>1.041696610151353</v>
      </c>
      <c r="AW1142" s="135">
        <v>1.1379999999999999</v>
      </c>
      <c r="AX1142" s="135">
        <f t="shared" si="126"/>
        <v>415.36999999999995</v>
      </c>
      <c r="AY1142" s="90">
        <f t="shared" si="122"/>
        <v>8.8019707103517267E-2</v>
      </c>
      <c r="AZ1142" s="176">
        <f t="shared" si="123"/>
        <v>1.1904924764238998</v>
      </c>
    </row>
    <row r="1143" spans="43:52" x14ac:dyDescent="0.35">
      <c r="AQ1143" s="135">
        <v>1.139</v>
      </c>
      <c r="AR1143" s="135">
        <f t="shared" si="124"/>
        <v>415.73500000000001</v>
      </c>
      <c r="AS1143" s="176">
        <f t="shared" si="120"/>
        <v>6.0776159169029551E-2</v>
      </c>
      <c r="AT1143" s="135">
        <v>1.139</v>
      </c>
      <c r="AU1143" s="135">
        <f t="shared" si="125"/>
        <v>415.73500000000001</v>
      </c>
      <c r="AV1143" s="176">
        <f t="shared" si="121"/>
        <v>1.041696610151353</v>
      </c>
      <c r="AW1143" s="135">
        <v>1.139</v>
      </c>
      <c r="AX1143" s="135">
        <f t="shared" si="126"/>
        <v>415.73500000000001</v>
      </c>
      <c r="AY1143" s="90">
        <f t="shared" si="122"/>
        <v>8.8362183072022052E-2</v>
      </c>
      <c r="AZ1143" s="176">
        <f t="shared" si="123"/>
        <v>1.1908349523924044</v>
      </c>
    </row>
    <row r="1144" spans="43:52" x14ac:dyDescent="0.35">
      <c r="AQ1144" s="135">
        <v>1.1399999999999999</v>
      </c>
      <c r="AR1144" s="135">
        <f t="shared" si="124"/>
        <v>416.09999999999997</v>
      </c>
      <c r="AS1144" s="176">
        <f t="shared" si="120"/>
        <v>6.0776159169029551E-2</v>
      </c>
      <c r="AT1144" s="135">
        <v>1.1399999999999999</v>
      </c>
      <c r="AU1144" s="135">
        <f t="shared" si="125"/>
        <v>416.09999999999997</v>
      </c>
      <c r="AV1144" s="176">
        <f t="shared" si="121"/>
        <v>1.041696610151353</v>
      </c>
      <c r="AW1144" s="135">
        <v>1.1399999999999999</v>
      </c>
      <c r="AX1144" s="135">
        <f t="shared" si="126"/>
        <v>416.09999999999997</v>
      </c>
      <c r="AY1144" s="90">
        <f t="shared" si="122"/>
        <v>8.870465904052563E-2</v>
      </c>
      <c r="AZ1144" s="176">
        <f t="shared" si="123"/>
        <v>1.191177428360908</v>
      </c>
    </row>
    <row r="1145" spans="43:52" x14ac:dyDescent="0.35">
      <c r="AQ1145" s="135">
        <v>1.141</v>
      </c>
      <c r="AR1145" s="135">
        <f t="shared" si="124"/>
        <v>416.46500000000003</v>
      </c>
      <c r="AS1145" s="176">
        <f t="shared" si="120"/>
        <v>6.0776159169029551E-2</v>
      </c>
      <c r="AT1145" s="135">
        <v>1.141</v>
      </c>
      <c r="AU1145" s="135">
        <f t="shared" si="125"/>
        <v>416.46500000000003</v>
      </c>
      <c r="AV1145" s="176">
        <f t="shared" si="121"/>
        <v>1.041696610151353</v>
      </c>
      <c r="AW1145" s="135">
        <v>1.141</v>
      </c>
      <c r="AX1145" s="135">
        <f t="shared" si="126"/>
        <v>416.46500000000003</v>
      </c>
      <c r="AY1145" s="90">
        <f t="shared" si="122"/>
        <v>8.904713500902775E-2</v>
      </c>
      <c r="AZ1145" s="176">
        <f t="shared" si="123"/>
        <v>1.1915199043294102</v>
      </c>
    </row>
    <row r="1146" spans="43:52" x14ac:dyDescent="0.35">
      <c r="AQ1146" s="135">
        <v>1.1419999999999999</v>
      </c>
      <c r="AR1146" s="135">
        <f t="shared" si="124"/>
        <v>416.83</v>
      </c>
      <c r="AS1146" s="176">
        <f t="shared" si="120"/>
        <v>6.0776159169029551E-2</v>
      </c>
      <c r="AT1146" s="135">
        <v>1.1419999999999999</v>
      </c>
      <c r="AU1146" s="135">
        <f t="shared" si="125"/>
        <v>416.83</v>
      </c>
      <c r="AV1146" s="176">
        <f t="shared" si="121"/>
        <v>1.041696610151353</v>
      </c>
      <c r="AW1146" s="135">
        <v>1.1419999999999999</v>
      </c>
      <c r="AX1146" s="135">
        <f t="shared" si="126"/>
        <v>416.83</v>
      </c>
      <c r="AY1146" s="90">
        <f t="shared" si="122"/>
        <v>8.9389610977528886E-2</v>
      </c>
      <c r="AZ1146" s="176">
        <f t="shared" si="123"/>
        <v>1.1918623802979114</v>
      </c>
    </row>
    <row r="1147" spans="43:52" x14ac:dyDescent="0.35">
      <c r="AQ1147" s="135">
        <v>1.143</v>
      </c>
      <c r="AR1147" s="135">
        <f t="shared" si="124"/>
        <v>417.19499999999999</v>
      </c>
      <c r="AS1147" s="176">
        <f t="shared" si="120"/>
        <v>6.0776159169029551E-2</v>
      </c>
      <c r="AT1147" s="135">
        <v>1.143</v>
      </c>
      <c r="AU1147" s="135">
        <f t="shared" si="125"/>
        <v>417.19499999999999</v>
      </c>
      <c r="AV1147" s="176">
        <f t="shared" si="121"/>
        <v>1.041696610151353</v>
      </c>
      <c r="AW1147" s="135">
        <v>1.143</v>
      </c>
      <c r="AX1147" s="135">
        <f t="shared" si="126"/>
        <v>417.19499999999999</v>
      </c>
      <c r="AY1147" s="90">
        <f t="shared" si="122"/>
        <v>8.9732086946028786E-2</v>
      </c>
      <c r="AZ1147" s="176">
        <f t="shared" si="123"/>
        <v>1.1922048562664112</v>
      </c>
    </row>
    <row r="1148" spans="43:52" x14ac:dyDescent="0.35">
      <c r="AQ1148" s="135">
        <v>1.1439999999999999</v>
      </c>
      <c r="AR1148" s="135">
        <f t="shared" si="124"/>
        <v>417.55999999999995</v>
      </c>
      <c r="AS1148" s="176">
        <f t="shared" si="120"/>
        <v>6.0776159169029551E-2</v>
      </c>
      <c r="AT1148" s="135">
        <v>1.1439999999999999</v>
      </c>
      <c r="AU1148" s="135">
        <f t="shared" si="125"/>
        <v>417.55999999999995</v>
      </c>
      <c r="AV1148" s="176">
        <f t="shared" si="121"/>
        <v>1.041696610151353</v>
      </c>
      <c r="AW1148" s="135">
        <v>1.1439999999999999</v>
      </c>
      <c r="AX1148" s="135">
        <f t="shared" si="126"/>
        <v>417.55999999999995</v>
      </c>
      <c r="AY1148" s="90">
        <f t="shared" si="122"/>
        <v>9.0074562914527465E-2</v>
      </c>
      <c r="AZ1148" s="176">
        <f t="shared" si="123"/>
        <v>1.1925473322349098</v>
      </c>
    </row>
    <row r="1149" spans="43:52" x14ac:dyDescent="0.35">
      <c r="AQ1149" s="135">
        <v>1.145</v>
      </c>
      <c r="AR1149" s="135">
        <f t="shared" si="124"/>
        <v>417.92500000000001</v>
      </c>
      <c r="AS1149" s="176">
        <f t="shared" si="120"/>
        <v>6.0776159169029551E-2</v>
      </c>
      <c r="AT1149" s="135">
        <v>1.145</v>
      </c>
      <c r="AU1149" s="135">
        <f t="shared" si="125"/>
        <v>417.92500000000001</v>
      </c>
      <c r="AV1149" s="176">
        <f t="shared" si="121"/>
        <v>1.041696610151353</v>
      </c>
      <c r="AW1149" s="135">
        <v>1.145</v>
      </c>
      <c r="AX1149" s="135">
        <f t="shared" si="126"/>
        <v>417.92500000000001</v>
      </c>
      <c r="AY1149" s="90">
        <f t="shared" si="122"/>
        <v>9.0417038883024922E-2</v>
      </c>
      <c r="AZ1149" s="176">
        <f t="shared" si="123"/>
        <v>1.1928898082034074</v>
      </c>
    </row>
    <row r="1150" spans="43:52" x14ac:dyDescent="0.35">
      <c r="AQ1150" s="135">
        <v>1.1459999999999999</v>
      </c>
      <c r="AR1150" s="135">
        <f t="shared" si="124"/>
        <v>418.28999999999996</v>
      </c>
      <c r="AS1150" s="176">
        <f t="shared" si="120"/>
        <v>6.0776159169029551E-2</v>
      </c>
      <c r="AT1150" s="135">
        <v>1.1459999999999999</v>
      </c>
      <c r="AU1150" s="135">
        <f t="shared" si="125"/>
        <v>418.28999999999996</v>
      </c>
      <c r="AV1150" s="176">
        <f t="shared" si="121"/>
        <v>1.041696610151353</v>
      </c>
      <c r="AW1150" s="135">
        <v>1.1459999999999999</v>
      </c>
      <c r="AX1150" s="135">
        <f t="shared" si="126"/>
        <v>418.28999999999996</v>
      </c>
      <c r="AY1150" s="90">
        <f t="shared" si="122"/>
        <v>9.0759472228500573E-2</v>
      </c>
      <c r="AZ1150" s="176">
        <f t="shared" si="123"/>
        <v>1.193232241548883</v>
      </c>
    </row>
    <row r="1151" spans="43:52" x14ac:dyDescent="0.35">
      <c r="AQ1151" s="135">
        <v>1.147</v>
      </c>
      <c r="AR1151" s="135">
        <f t="shared" si="124"/>
        <v>418.65500000000003</v>
      </c>
      <c r="AS1151" s="176">
        <f t="shared" si="120"/>
        <v>6.0776159169029551E-2</v>
      </c>
      <c r="AT1151" s="135">
        <v>1.147</v>
      </c>
      <c r="AU1151" s="135">
        <f t="shared" si="125"/>
        <v>418.65500000000003</v>
      </c>
      <c r="AV1151" s="176">
        <f t="shared" si="121"/>
        <v>1.041696610151353</v>
      </c>
      <c r="AW1151" s="135">
        <v>1.147</v>
      </c>
      <c r="AX1151" s="135">
        <f t="shared" si="126"/>
        <v>418.65500000000003</v>
      </c>
      <c r="AY1151" s="90">
        <f t="shared" si="122"/>
        <v>9.1101948196995589E-2</v>
      </c>
      <c r="AZ1151" s="176">
        <f t="shared" si="123"/>
        <v>1.1935747175173781</v>
      </c>
    </row>
    <row r="1152" spans="43:52" x14ac:dyDescent="0.35">
      <c r="AQ1152" s="135">
        <v>1.1479999999999999</v>
      </c>
      <c r="AR1152" s="135">
        <f t="shared" si="124"/>
        <v>419.02</v>
      </c>
      <c r="AS1152" s="176">
        <f t="shared" si="120"/>
        <v>6.0776159169029551E-2</v>
      </c>
      <c r="AT1152" s="135">
        <v>1.1479999999999999</v>
      </c>
      <c r="AU1152" s="135">
        <f t="shared" si="125"/>
        <v>419.02</v>
      </c>
      <c r="AV1152" s="176">
        <f t="shared" si="121"/>
        <v>1.041696610151353</v>
      </c>
      <c r="AW1152" s="135">
        <v>1.1479999999999999</v>
      </c>
      <c r="AX1152" s="135">
        <f t="shared" si="126"/>
        <v>419.02</v>
      </c>
      <c r="AY1152" s="90">
        <f t="shared" si="122"/>
        <v>9.1444424165489396E-2</v>
      </c>
      <c r="AZ1152" s="176">
        <f t="shared" si="123"/>
        <v>1.1939171934858719</v>
      </c>
    </row>
    <row r="1153" spans="43:52" x14ac:dyDescent="0.35">
      <c r="AQ1153" s="135">
        <v>1.149</v>
      </c>
      <c r="AR1153" s="135">
        <f t="shared" si="124"/>
        <v>419.38499999999999</v>
      </c>
      <c r="AS1153" s="176">
        <f t="shared" si="120"/>
        <v>6.0776159169029551E-2</v>
      </c>
      <c r="AT1153" s="135">
        <v>1.149</v>
      </c>
      <c r="AU1153" s="135">
        <f t="shared" si="125"/>
        <v>419.38499999999999</v>
      </c>
      <c r="AV1153" s="176">
        <f t="shared" si="121"/>
        <v>1.041696610151353</v>
      </c>
      <c r="AW1153" s="135">
        <v>1.149</v>
      </c>
      <c r="AX1153" s="135">
        <f t="shared" si="126"/>
        <v>419.38499999999999</v>
      </c>
      <c r="AY1153" s="90">
        <f t="shared" si="122"/>
        <v>9.1786900133981747E-2</v>
      </c>
      <c r="AZ1153" s="176">
        <f t="shared" si="123"/>
        <v>1.1942596694543641</v>
      </c>
    </row>
    <row r="1154" spans="43:52" x14ac:dyDescent="0.35">
      <c r="AQ1154" s="135">
        <v>1.1499999999999999</v>
      </c>
      <c r="AR1154" s="135">
        <f t="shared" si="124"/>
        <v>419.74999999999994</v>
      </c>
      <c r="AS1154" s="176">
        <f t="shared" si="120"/>
        <v>6.0776159169029551E-2</v>
      </c>
      <c r="AT1154" s="135">
        <v>1.1499999999999999</v>
      </c>
      <c r="AU1154" s="135">
        <f t="shared" si="125"/>
        <v>419.74999999999994</v>
      </c>
      <c r="AV1154" s="176">
        <f t="shared" si="121"/>
        <v>1.041696610151353</v>
      </c>
      <c r="AW1154" s="135">
        <v>1.1499999999999999</v>
      </c>
      <c r="AX1154" s="135">
        <f t="shared" si="126"/>
        <v>419.74999999999994</v>
      </c>
      <c r="AY1154" s="90">
        <f t="shared" si="122"/>
        <v>9.2129376102473085E-2</v>
      </c>
      <c r="AZ1154" s="176">
        <f t="shared" si="123"/>
        <v>1.1946021454228555</v>
      </c>
    </row>
    <row r="1155" spans="43:52" x14ac:dyDescent="0.35">
      <c r="AQ1155" s="135">
        <v>1.151</v>
      </c>
      <c r="AR1155" s="135">
        <f t="shared" si="124"/>
        <v>420.11500000000001</v>
      </c>
      <c r="AS1155" s="176">
        <f t="shared" si="120"/>
        <v>6.0776159169029551E-2</v>
      </c>
      <c r="AT1155" s="135">
        <v>1.151</v>
      </c>
      <c r="AU1155" s="135">
        <f t="shared" si="125"/>
        <v>420.11500000000001</v>
      </c>
      <c r="AV1155" s="176">
        <f t="shared" si="121"/>
        <v>1.041696610151353</v>
      </c>
      <c r="AW1155" s="135">
        <v>1.151</v>
      </c>
      <c r="AX1155" s="135">
        <f t="shared" si="126"/>
        <v>420.11500000000001</v>
      </c>
      <c r="AY1155" s="90">
        <f t="shared" si="122"/>
        <v>9.2471852070963215E-2</v>
      </c>
      <c r="AZ1155" s="176">
        <f t="shared" si="123"/>
        <v>1.1949446213913457</v>
      </c>
    </row>
    <row r="1156" spans="43:52" x14ac:dyDescent="0.35">
      <c r="AQ1156" s="135">
        <v>1.1519999999999999</v>
      </c>
      <c r="AR1156" s="135">
        <f t="shared" si="124"/>
        <v>420.47999999999996</v>
      </c>
      <c r="AS1156" s="176">
        <f t="shared" ref="AS1156:AS1219" si="127">$BP$36*$BR$20/$BR$13*(1-EXP(-$BR$13*AQ1156))</f>
        <v>6.0776159169029551E-2</v>
      </c>
      <c r="AT1156" s="135">
        <v>1.1519999999999999</v>
      </c>
      <c r="AU1156" s="135">
        <f t="shared" si="125"/>
        <v>420.47999999999996</v>
      </c>
      <c r="AV1156" s="176">
        <f t="shared" ref="AV1156:AV1219" si="128">$BR$15*$BR$20/$BR$14*(1-EXP(-$BR$14*AT1156))-$BR$16*(EXP(-$BR$13*AT1156)-EXP(-$BR$14*AT1156))</f>
        <v>1.041696610151353</v>
      </c>
      <c r="AW1156" s="135">
        <v>1.1519999999999999</v>
      </c>
      <c r="AX1156" s="135">
        <f t="shared" si="126"/>
        <v>420.47999999999996</v>
      </c>
      <c r="AY1156" s="90">
        <f t="shared" ref="AY1156:AY1219" si="129">-EXP(-(Lm)*AW1156)*(-$BR$17+(EXP(Lm-$BR$14)-EXP((Lm-$BR$14)*AW1156))*(($BR$20*$BR$15-$BR$14*$BR$16+$BR$16*Lm)*$BR$14-$BR$20*$BR$15*Lm)/($BR$14*($BR$14-Lm))+$BR$16*($BR$14-Lm)*(1-EXP((Lm-$BR$13)*AW1156))/($BR$13-Lm)+$BR$20*(EXP(Lm*AW1156)-1)*($BR$15*(1/$BR$14-1/Lm)+1/($BP$42*Lm))+($BR$20*$BR$15/$BR$14-$BR$16)*(1-EXP(Lm-$BR$14)))</f>
        <v>9.2814328039452124E-2</v>
      </c>
      <c r="AZ1156" s="176">
        <f t="shared" ref="AZ1156:AZ1219" si="130">AS1156+AV1156+AY1156</f>
        <v>1.1952870973598346</v>
      </c>
    </row>
    <row r="1157" spans="43:52" x14ac:dyDescent="0.35">
      <c r="AQ1157" s="135">
        <v>1.153</v>
      </c>
      <c r="AR1157" s="135">
        <f t="shared" si="124"/>
        <v>420.84500000000003</v>
      </c>
      <c r="AS1157" s="176">
        <f t="shared" si="127"/>
        <v>6.0776159169029551E-2</v>
      </c>
      <c r="AT1157" s="135">
        <v>1.153</v>
      </c>
      <c r="AU1157" s="135">
        <f t="shared" si="125"/>
        <v>420.84500000000003</v>
      </c>
      <c r="AV1157" s="176">
        <f t="shared" si="128"/>
        <v>1.041696610151353</v>
      </c>
      <c r="AW1157" s="135">
        <v>1.153</v>
      </c>
      <c r="AX1157" s="135">
        <f t="shared" si="126"/>
        <v>420.84500000000003</v>
      </c>
      <c r="AY1157" s="90">
        <f t="shared" si="129"/>
        <v>9.3156804007939589E-2</v>
      </c>
      <c r="AZ1157" s="176">
        <f t="shared" si="130"/>
        <v>1.195629573328322</v>
      </c>
    </row>
    <row r="1158" spans="43:52" x14ac:dyDescent="0.35">
      <c r="AQ1158" s="135">
        <v>1.1539999999999999</v>
      </c>
      <c r="AR1158" s="135">
        <f t="shared" ref="AR1158:AR1221" si="131">AQ1158*365</f>
        <v>421.21</v>
      </c>
      <c r="AS1158" s="176">
        <f t="shared" si="127"/>
        <v>6.0776159169029551E-2</v>
      </c>
      <c r="AT1158" s="135">
        <v>1.1539999999999999</v>
      </c>
      <c r="AU1158" s="135">
        <f t="shared" ref="AU1158:AU1221" si="132">AT1158*365</f>
        <v>421.21</v>
      </c>
      <c r="AV1158" s="176">
        <f t="shared" si="128"/>
        <v>1.041696610151353</v>
      </c>
      <c r="AW1158" s="135">
        <v>1.1539999999999999</v>
      </c>
      <c r="AX1158" s="135">
        <f t="shared" ref="AX1158:AX1221" si="133">AW1158*365</f>
        <v>421.21</v>
      </c>
      <c r="AY1158" s="90">
        <f t="shared" si="129"/>
        <v>9.3499237353405679E-2</v>
      </c>
      <c r="AZ1158" s="176">
        <f t="shared" si="130"/>
        <v>1.195972006673788</v>
      </c>
    </row>
    <row r="1159" spans="43:52" x14ac:dyDescent="0.35">
      <c r="AQ1159" s="135">
        <v>1.155</v>
      </c>
      <c r="AR1159" s="135">
        <f t="shared" si="131"/>
        <v>421.57499999999999</v>
      </c>
      <c r="AS1159" s="176">
        <f t="shared" si="127"/>
        <v>6.0776159169029551E-2</v>
      </c>
      <c r="AT1159" s="135">
        <v>1.155</v>
      </c>
      <c r="AU1159" s="135">
        <f t="shared" si="132"/>
        <v>421.57499999999999</v>
      </c>
      <c r="AV1159" s="176">
        <f t="shared" si="128"/>
        <v>1.041696610151353</v>
      </c>
      <c r="AW1159" s="135">
        <v>1.155</v>
      </c>
      <c r="AX1159" s="135">
        <f t="shared" si="133"/>
        <v>421.57499999999999</v>
      </c>
      <c r="AY1159" s="90">
        <f t="shared" si="129"/>
        <v>9.3841713321890924E-2</v>
      </c>
      <c r="AZ1159" s="176">
        <f t="shared" si="130"/>
        <v>1.1963144826422734</v>
      </c>
    </row>
    <row r="1160" spans="43:52" x14ac:dyDescent="0.35">
      <c r="AQ1160" s="135">
        <v>1.1559999999999999</v>
      </c>
      <c r="AR1160" s="135">
        <f t="shared" si="131"/>
        <v>421.94</v>
      </c>
      <c r="AS1160" s="176">
        <f t="shared" si="127"/>
        <v>6.0776159169029551E-2</v>
      </c>
      <c r="AT1160" s="135">
        <v>1.1559999999999999</v>
      </c>
      <c r="AU1160" s="135">
        <f t="shared" si="132"/>
        <v>421.94</v>
      </c>
      <c r="AV1160" s="176">
        <f t="shared" si="128"/>
        <v>1.041696610151353</v>
      </c>
      <c r="AW1160" s="135">
        <v>1.1559999999999999</v>
      </c>
      <c r="AX1160" s="135">
        <f t="shared" si="133"/>
        <v>421.94</v>
      </c>
      <c r="AY1160" s="90">
        <f t="shared" si="129"/>
        <v>9.4184189290374948E-2</v>
      </c>
      <c r="AZ1160" s="176">
        <f t="shared" si="130"/>
        <v>1.1966569586107574</v>
      </c>
    </row>
    <row r="1161" spans="43:52" x14ac:dyDescent="0.35">
      <c r="AQ1161" s="135">
        <v>1.157</v>
      </c>
      <c r="AR1161" s="135">
        <f t="shared" si="131"/>
        <v>422.30500000000001</v>
      </c>
      <c r="AS1161" s="176">
        <f t="shared" si="127"/>
        <v>6.0776159169029551E-2</v>
      </c>
      <c r="AT1161" s="135">
        <v>1.157</v>
      </c>
      <c r="AU1161" s="135">
        <f t="shared" si="132"/>
        <v>422.30500000000001</v>
      </c>
      <c r="AV1161" s="176">
        <f t="shared" si="128"/>
        <v>1.041696610151353</v>
      </c>
      <c r="AW1161" s="135">
        <v>1.157</v>
      </c>
      <c r="AX1161" s="135">
        <f t="shared" si="133"/>
        <v>422.30500000000001</v>
      </c>
      <c r="AY1161" s="90">
        <f t="shared" si="129"/>
        <v>9.4526665258857737E-2</v>
      </c>
      <c r="AZ1161" s="176">
        <f t="shared" si="130"/>
        <v>1.1969994345792401</v>
      </c>
    </row>
    <row r="1162" spans="43:52" x14ac:dyDescent="0.35">
      <c r="AQ1162" s="135">
        <v>1.1579999999999999</v>
      </c>
      <c r="AR1162" s="135">
        <f t="shared" si="131"/>
        <v>422.66999999999996</v>
      </c>
      <c r="AS1162" s="176">
        <f t="shared" si="127"/>
        <v>6.0776159169029551E-2</v>
      </c>
      <c r="AT1162" s="135">
        <v>1.1579999999999999</v>
      </c>
      <c r="AU1162" s="135">
        <f t="shared" si="132"/>
        <v>422.66999999999996</v>
      </c>
      <c r="AV1162" s="176">
        <f t="shared" si="128"/>
        <v>1.041696610151353</v>
      </c>
      <c r="AW1162" s="135">
        <v>1.1579999999999999</v>
      </c>
      <c r="AX1162" s="135">
        <f t="shared" si="133"/>
        <v>422.66999999999996</v>
      </c>
      <c r="AY1162" s="90">
        <f t="shared" si="129"/>
        <v>9.4869141227339082E-2</v>
      </c>
      <c r="AZ1162" s="176">
        <f t="shared" si="130"/>
        <v>1.1973419105477214</v>
      </c>
    </row>
    <row r="1163" spans="43:52" x14ac:dyDescent="0.35">
      <c r="AQ1163" s="135">
        <v>1.159</v>
      </c>
      <c r="AR1163" s="135">
        <f t="shared" si="131"/>
        <v>423.03500000000003</v>
      </c>
      <c r="AS1163" s="176">
        <f t="shared" si="127"/>
        <v>6.0776159169029551E-2</v>
      </c>
      <c r="AT1163" s="135">
        <v>1.159</v>
      </c>
      <c r="AU1163" s="135">
        <f t="shared" si="132"/>
        <v>423.03500000000003</v>
      </c>
      <c r="AV1163" s="176">
        <f t="shared" si="128"/>
        <v>1.041696610151353</v>
      </c>
      <c r="AW1163" s="135">
        <v>1.159</v>
      </c>
      <c r="AX1163" s="135">
        <f t="shared" si="133"/>
        <v>423.03500000000003</v>
      </c>
      <c r="AY1163" s="90">
        <f t="shared" si="129"/>
        <v>9.5211617195819442E-2</v>
      </c>
      <c r="AZ1163" s="176">
        <f t="shared" si="130"/>
        <v>1.1976843865162019</v>
      </c>
    </row>
    <row r="1164" spans="43:52" x14ac:dyDescent="0.35">
      <c r="AQ1164" s="135">
        <v>1.1599999999999999</v>
      </c>
      <c r="AR1164" s="135">
        <f t="shared" si="131"/>
        <v>423.4</v>
      </c>
      <c r="AS1164" s="176">
        <f t="shared" si="127"/>
        <v>6.0776159169029551E-2</v>
      </c>
      <c r="AT1164" s="135">
        <v>1.1599999999999999</v>
      </c>
      <c r="AU1164" s="135">
        <f t="shared" si="132"/>
        <v>423.4</v>
      </c>
      <c r="AV1164" s="176">
        <f t="shared" si="128"/>
        <v>1.041696610151353</v>
      </c>
      <c r="AW1164" s="135">
        <v>1.1599999999999999</v>
      </c>
      <c r="AX1164" s="135">
        <f t="shared" si="133"/>
        <v>423.4</v>
      </c>
      <c r="AY1164" s="90">
        <f t="shared" si="129"/>
        <v>9.5554093164298567E-2</v>
      </c>
      <c r="AZ1164" s="176">
        <f t="shared" si="130"/>
        <v>1.198026862484681</v>
      </c>
    </row>
    <row r="1165" spans="43:52" x14ac:dyDescent="0.35">
      <c r="AQ1165" s="135">
        <v>1.161</v>
      </c>
      <c r="AR1165" s="135">
        <f t="shared" si="131"/>
        <v>423.76499999999999</v>
      </c>
      <c r="AS1165" s="176">
        <f t="shared" si="127"/>
        <v>6.0776159169029551E-2</v>
      </c>
      <c r="AT1165" s="135">
        <v>1.161</v>
      </c>
      <c r="AU1165" s="135">
        <f t="shared" si="132"/>
        <v>423.76499999999999</v>
      </c>
      <c r="AV1165" s="176">
        <f t="shared" si="128"/>
        <v>1.041696610151353</v>
      </c>
      <c r="AW1165" s="135">
        <v>1.161</v>
      </c>
      <c r="AX1165" s="135">
        <f t="shared" si="133"/>
        <v>423.76499999999999</v>
      </c>
      <c r="AY1165" s="90">
        <f t="shared" si="129"/>
        <v>9.5896569132776471E-2</v>
      </c>
      <c r="AZ1165" s="176">
        <f t="shared" si="130"/>
        <v>1.1983693384531588</v>
      </c>
    </row>
    <row r="1166" spans="43:52" x14ac:dyDescent="0.35">
      <c r="AQ1166" s="135">
        <v>1.1619999999999999</v>
      </c>
      <c r="AR1166" s="135">
        <f t="shared" si="131"/>
        <v>424.13</v>
      </c>
      <c r="AS1166" s="176">
        <f t="shared" si="127"/>
        <v>6.0776159169029551E-2</v>
      </c>
      <c r="AT1166" s="135">
        <v>1.1619999999999999</v>
      </c>
      <c r="AU1166" s="135">
        <f t="shared" si="132"/>
        <v>424.13</v>
      </c>
      <c r="AV1166" s="176">
        <f t="shared" si="128"/>
        <v>1.041696610151353</v>
      </c>
      <c r="AW1166" s="135">
        <v>1.1619999999999999</v>
      </c>
      <c r="AX1166" s="135">
        <f t="shared" si="133"/>
        <v>424.13</v>
      </c>
      <c r="AY1166" s="90">
        <f t="shared" si="129"/>
        <v>9.6239002478232805E-2</v>
      </c>
      <c r="AZ1166" s="176">
        <f t="shared" si="130"/>
        <v>1.1987117717986151</v>
      </c>
    </row>
    <row r="1167" spans="43:52" x14ac:dyDescent="0.35">
      <c r="AQ1167" s="135">
        <v>1.163</v>
      </c>
      <c r="AR1167" s="135">
        <f t="shared" si="131"/>
        <v>424.495</v>
      </c>
      <c r="AS1167" s="176">
        <f t="shared" si="127"/>
        <v>6.0776159169029551E-2</v>
      </c>
      <c r="AT1167" s="135">
        <v>1.163</v>
      </c>
      <c r="AU1167" s="135">
        <f t="shared" si="132"/>
        <v>424.495</v>
      </c>
      <c r="AV1167" s="176">
        <f t="shared" si="128"/>
        <v>1.041696610151353</v>
      </c>
      <c r="AW1167" s="135">
        <v>1.163</v>
      </c>
      <c r="AX1167" s="135">
        <f t="shared" si="133"/>
        <v>424.495</v>
      </c>
      <c r="AY1167" s="90">
        <f t="shared" si="129"/>
        <v>9.6581478446708044E-2</v>
      </c>
      <c r="AZ1167" s="176">
        <f t="shared" si="130"/>
        <v>1.1990542477670905</v>
      </c>
    </row>
    <row r="1168" spans="43:52" x14ac:dyDescent="0.35">
      <c r="AQ1168" s="135">
        <v>1.1639999999999999</v>
      </c>
      <c r="AR1168" s="135">
        <f t="shared" si="131"/>
        <v>424.85999999999996</v>
      </c>
      <c r="AS1168" s="176">
        <f t="shared" si="127"/>
        <v>6.0776159169029551E-2</v>
      </c>
      <c r="AT1168" s="135">
        <v>1.1639999999999999</v>
      </c>
      <c r="AU1168" s="135">
        <f t="shared" si="132"/>
        <v>424.85999999999996</v>
      </c>
      <c r="AV1168" s="176">
        <f t="shared" si="128"/>
        <v>1.041696610151353</v>
      </c>
      <c r="AW1168" s="135">
        <v>1.1639999999999999</v>
      </c>
      <c r="AX1168" s="135">
        <f t="shared" si="133"/>
        <v>424.85999999999996</v>
      </c>
      <c r="AY1168" s="90">
        <f t="shared" si="129"/>
        <v>9.6923954415182284E-2</v>
      </c>
      <c r="AZ1168" s="176">
        <f t="shared" si="130"/>
        <v>1.1993967237355647</v>
      </c>
    </row>
    <row r="1169" spans="43:52" x14ac:dyDescent="0.35">
      <c r="AQ1169" s="135">
        <v>1.165</v>
      </c>
      <c r="AR1169" s="135">
        <f t="shared" si="131"/>
        <v>425.22500000000002</v>
      </c>
      <c r="AS1169" s="176">
        <f t="shared" si="127"/>
        <v>6.0776159169029551E-2</v>
      </c>
      <c r="AT1169" s="135">
        <v>1.165</v>
      </c>
      <c r="AU1169" s="135">
        <f t="shared" si="132"/>
        <v>425.22500000000002</v>
      </c>
      <c r="AV1169" s="176">
        <f t="shared" si="128"/>
        <v>1.041696610151353</v>
      </c>
      <c r="AW1169" s="135">
        <v>1.165</v>
      </c>
      <c r="AX1169" s="135">
        <f t="shared" si="133"/>
        <v>425.22500000000002</v>
      </c>
      <c r="AY1169" s="90">
        <f t="shared" si="129"/>
        <v>9.7266430383655303E-2</v>
      </c>
      <c r="AZ1169" s="176">
        <f t="shared" si="130"/>
        <v>1.1997391997040376</v>
      </c>
    </row>
    <row r="1170" spans="43:52" x14ac:dyDescent="0.35">
      <c r="AQ1170" s="135">
        <v>1.1659999999999999</v>
      </c>
      <c r="AR1170" s="135">
        <f t="shared" si="131"/>
        <v>425.59</v>
      </c>
      <c r="AS1170" s="176">
        <f t="shared" si="127"/>
        <v>6.0776159169029551E-2</v>
      </c>
      <c r="AT1170" s="135">
        <v>1.1659999999999999</v>
      </c>
      <c r="AU1170" s="135">
        <f t="shared" si="132"/>
        <v>425.59</v>
      </c>
      <c r="AV1170" s="176">
        <f t="shared" si="128"/>
        <v>1.041696610151353</v>
      </c>
      <c r="AW1170" s="135">
        <v>1.1659999999999999</v>
      </c>
      <c r="AX1170" s="135">
        <f t="shared" si="133"/>
        <v>425.59</v>
      </c>
      <c r="AY1170" s="90">
        <f t="shared" si="129"/>
        <v>9.7608906352126878E-2</v>
      </c>
      <c r="AZ1170" s="176">
        <f t="shared" si="130"/>
        <v>1.2000816756725092</v>
      </c>
    </row>
    <row r="1171" spans="43:52" x14ac:dyDescent="0.35">
      <c r="AQ1171" s="135">
        <v>1.167</v>
      </c>
      <c r="AR1171" s="135">
        <f t="shared" si="131"/>
        <v>425.95500000000004</v>
      </c>
      <c r="AS1171" s="176">
        <f t="shared" si="127"/>
        <v>6.0776159169029551E-2</v>
      </c>
      <c r="AT1171" s="135">
        <v>1.167</v>
      </c>
      <c r="AU1171" s="135">
        <f t="shared" si="132"/>
        <v>425.95500000000004</v>
      </c>
      <c r="AV1171" s="176">
        <f t="shared" si="128"/>
        <v>1.041696610151353</v>
      </c>
      <c r="AW1171" s="135">
        <v>1.167</v>
      </c>
      <c r="AX1171" s="135">
        <f t="shared" si="133"/>
        <v>425.95500000000004</v>
      </c>
      <c r="AY1171" s="90">
        <f t="shared" si="129"/>
        <v>9.7951382320597455E-2</v>
      </c>
      <c r="AZ1171" s="176">
        <f t="shared" si="130"/>
        <v>1.2004241516409799</v>
      </c>
    </row>
    <row r="1172" spans="43:52" x14ac:dyDescent="0.35">
      <c r="AQ1172" s="135">
        <v>1.1679999999999999</v>
      </c>
      <c r="AR1172" s="135">
        <f t="shared" si="131"/>
        <v>426.32</v>
      </c>
      <c r="AS1172" s="176">
        <f t="shared" si="127"/>
        <v>6.0776159169029551E-2</v>
      </c>
      <c r="AT1172" s="135">
        <v>1.1679999999999999</v>
      </c>
      <c r="AU1172" s="135">
        <f t="shared" si="132"/>
        <v>426.32</v>
      </c>
      <c r="AV1172" s="176">
        <f t="shared" si="128"/>
        <v>1.041696610151353</v>
      </c>
      <c r="AW1172" s="135">
        <v>1.1679999999999999</v>
      </c>
      <c r="AX1172" s="135">
        <f t="shared" si="133"/>
        <v>426.32</v>
      </c>
      <c r="AY1172" s="90">
        <f t="shared" si="129"/>
        <v>9.829385828906681E-2</v>
      </c>
      <c r="AZ1172" s="176">
        <f t="shared" si="130"/>
        <v>1.2007666276094493</v>
      </c>
    </row>
    <row r="1173" spans="43:52" x14ac:dyDescent="0.35">
      <c r="AQ1173" s="135">
        <v>1.169</v>
      </c>
      <c r="AR1173" s="135">
        <f t="shared" si="131"/>
        <v>426.685</v>
      </c>
      <c r="AS1173" s="176">
        <f t="shared" si="127"/>
        <v>6.0776159169029551E-2</v>
      </c>
      <c r="AT1173" s="135">
        <v>1.169</v>
      </c>
      <c r="AU1173" s="135">
        <f t="shared" si="132"/>
        <v>426.685</v>
      </c>
      <c r="AV1173" s="176">
        <f t="shared" si="128"/>
        <v>1.041696610151353</v>
      </c>
      <c r="AW1173" s="135">
        <v>1.169</v>
      </c>
      <c r="AX1173" s="135">
        <f t="shared" si="133"/>
        <v>426.685</v>
      </c>
      <c r="AY1173" s="90">
        <f t="shared" si="129"/>
        <v>9.8636291634514581E-2</v>
      </c>
      <c r="AZ1173" s="176">
        <f t="shared" si="130"/>
        <v>1.2011090609548969</v>
      </c>
    </row>
    <row r="1174" spans="43:52" x14ac:dyDescent="0.35">
      <c r="AQ1174" s="135">
        <v>1.17</v>
      </c>
      <c r="AR1174" s="135">
        <f t="shared" si="131"/>
        <v>427.04999999999995</v>
      </c>
      <c r="AS1174" s="176">
        <f t="shared" si="127"/>
        <v>6.0776159169029551E-2</v>
      </c>
      <c r="AT1174" s="135">
        <v>1.17</v>
      </c>
      <c r="AU1174" s="135">
        <f t="shared" si="132"/>
        <v>427.04999999999995</v>
      </c>
      <c r="AV1174" s="176">
        <f t="shared" si="128"/>
        <v>1.041696610151353</v>
      </c>
      <c r="AW1174" s="135">
        <v>1.17</v>
      </c>
      <c r="AX1174" s="135">
        <f t="shared" si="133"/>
        <v>427.04999999999995</v>
      </c>
      <c r="AY1174" s="90">
        <f t="shared" si="129"/>
        <v>9.8978767602981271E-2</v>
      </c>
      <c r="AZ1174" s="176">
        <f t="shared" si="130"/>
        <v>1.2014515369233636</v>
      </c>
    </row>
    <row r="1175" spans="43:52" x14ac:dyDescent="0.35">
      <c r="AQ1175" s="135">
        <v>1.171</v>
      </c>
      <c r="AR1175" s="135">
        <f t="shared" si="131"/>
        <v>427.41500000000002</v>
      </c>
      <c r="AS1175" s="176">
        <f t="shared" si="127"/>
        <v>6.0776159169029551E-2</v>
      </c>
      <c r="AT1175" s="135">
        <v>1.171</v>
      </c>
      <c r="AU1175" s="135">
        <f t="shared" si="132"/>
        <v>427.41500000000002</v>
      </c>
      <c r="AV1175" s="176">
        <f t="shared" si="128"/>
        <v>1.041696610151353</v>
      </c>
      <c r="AW1175" s="135">
        <v>1.171</v>
      </c>
      <c r="AX1175" s="135">
        <f t="shared" si="133"/>
        <v>427.41500000000002</v>
      </c>
      <c r="AY1175" s="90">
        <f t="shared" si="129"/>
        <v>9.9321243571446963E-2</v>
      </c>
      <c r="AZ1175" s="176">
        <f t="shared" si="130"/>
        <v>1.2017940128918294</v>
      </c>
    </row>
    <row r="1176" spans="43:52" x14ac:dyDescent="0.35">
      <c r="AQ1176" s="135">
        <v>1.1719999999999999</v>
      </c>
      <c r="AR1176" s="135">
        <f t="shared" si="131"/>
        <v>427.78</v>
      </c>
      <c r="AS1176" s="176">
        <f t="shared" si="127"/>
        <v>6.0776159169029551E-2</v>
      </c>
      <c r="AT1176" s="135">
        <v>1.1719999999999999</v>
      </c>
      <c r="AU1176" s="135">
        <f t="shared" si="132"/>
        <v>427.78</v>
      </c>
      <c r="AV1176" s="176">
        <f t="shared" si="128"/>
        <v>1.041696610151353</v>
      </c>
      <c r="AW1176" s="135">
        <v>1.1719999999999999</v>
      </c>
      <c r="AX1176" s="135">
        <f t="shared" si="133"/>
        <v>427.78</v>
      </c>
      <c r="AY1176" s="90">
        <f t="shared" si="129"/>
        <v>9.9663719539911419E-2</v>
      </c>
      <c r="AZ1176" s="176">
        <f t="shared" si="130"/>
        <v>1.2021364888602939</v>
      </c>
    </row>
    <row r="1177" spans="43:52" x14ac:dyDescent="0.35">
      <c r="AQ1177" s="135">
        <v>1.173</v>
      </c>
      <c r="AR1177" s="135">
        <f t="shared" si="131"/>
        <v>428.14500000000004</v>
      </c>
      <c r="AS1177" s="176">
        <f t="shared" si="127"/>
        <v>6.0776159169029551E-2</v>
      </c>
      <c r="AT1177" s="135">
        <v>1.173</v>
      </c>
      <c r="AU1177" s="135">
        <f t="shared" si="132"/>
        <v>428.14500000000004</v>
      </c>
      <c r="AV1177" s="176">
        <f t="shared" si="128"/>
        <v>1.041696610151353</v>
      </c>
      <c r="AW1177" s="135">
        <v>1.173</v>
      </c>
      <c r="AX1177" s="135">
        <f t="shared" si="133"/>
        <v>428.14500000000004</v>
      </c>
      <c r="AY1177" s="90">
        <f t="shared" si="129"/>
        <v>0.10000619550837467</v>
      </c>
      <c r="AZ1177" s="176">
        <f t="shared" si="130"/>
        <v>1.202478964828757</v>
      </c>
    </row>
    <row r="1178" spans="43:52" x14ac:dyDescent="0.35">
      <c r="AQ1178" s="135">
        <v>1.1739999999999999</v>
      </c>
      <c r="AR1178" s="135">
        <f t="shared" si="131"/>
        <v>428.51</v>
      </c>
      <c r="AS1178" s="176">
        <f t="shared" si="127"/>
        <v>6.0776159169029551E-2</v>
      </c>
      <c r="AT1178" s="135">
        <v>1.1739999999999999</v>
      </c>
      <c r="AU1178" s="135">
        <f t="shared" si="132"/>
        <v>428.51</v>
      </c>
      <c r="AV1178" s="176">
        <f t="shared" si="128"/>
        <v>1.041696610151353</v>
      </c>
      <c r="AW1178" s="135">
        <v>1.1739999999999999</v>
      </c>
      <c r="AX1178" s="135">
        <f t="shared" si="133"/>
        <v>428.51</v>
      </c>
      <c r="AY1178" s="90">
        <f t="shared" si="129"/>
        <v>0.10034867147683668</v>
      </c>
      <c r="AZ1178" s="176">
        <f t="shared" si="130"/>
        <v>1.2028214407972191</v>
      </c>
    </row>
    <row r="1179" spans="43:52" x14ac:dyDescent="0.35">
      <c r="AQ1179" s="135">
        <v>1.175</v>
      </c>
      <c r="AR1179" s="135">
        <f t="shared" si="131"/>
        <v>428.875</v>
      </c>
      <c r="AS1179" s="176">
        <f t="shared" si="127"/>
        <v>6.0776159169029551E-2</v>
      </c>
      <c r="AT1179" s="135">
        <v>1.175</v>
      </c>
      <c r="AU1179" s="135">
        <f t="shared" si="132"/>
        <v>428.875</v>
      </c>
      <c r="AV1179" s="176">
        <f t="shared" si="128"/>
        <v>1.041696610151353</v>
      </c>
      <c r="AW1179" s="135">
        <v>1.175</v>
      </c>
      <c r="AX1179" s="135">
        <f t="shared" si="133"/>
        <v>428.875</v>
      </c>
      <c r="AY1179" s="90">
        <f t="shared" si="129"/>
        <v>0.10069114744529727</v>
      </c>
      <c r="AZ1179" s="176">
        <f t="shared" si="130"/>
        <v>1.2031639167656796</v>
      </c>
    </row>
    <row r="1180" spans="43:52" x14ac:dyDescent="0.35">
      <c r="AQ1180" s="135">
        <v>1.1759999999999999</v>
      </c>
      <c r="AR1180" s="135">
        <f t="shared" si="131"/>
        <v>429.23999999999995</v>
      </c>
      <c r="AS1180" s="176">
        <f t="shared" si="127"/>
        <v>6.0776159169029551E-2</v>
      </c>
      <c r="AT1180" s="135">
        <v>1.1759999999999999</v>
      </c>
      <c r="AU1180" s="135">
        <f t="shared" si="132"/>
        <v>429.23999999999995</v>
      </c>
      <c r="AV1180" s="176">
        <f t="shared" si="128"/>
        <v>1.041696610151353</v>
      </c>
      <c r="AW1180" s="135">
        <v>1.1759999999999999</v>
      </c>
      <c r="AX1180" s="135">
        <f t="shared" si="133"/>
        <v>429.23999999999995</v>
      </c>
      <c r="AY1180" s="90">
        <f t="shared" si="129"/>
        <v>0.10103362341375684</v>
      </c>
      <c r="AZ1180" s="176">
        <f t="shared" si="130"/>
        <v>1.2035063927341392</v>
      </c>
    </row>
    <row r="1181" spans="43:52" x14ac:dyDescent="0.35">
      <c r="AQ1181" s="135">
        <v>1.177</v>
      </c>
      <c r="AR1181" s="135">
        <f t="shared" si="131"/>
        <v>429.60500000000002</v>
      </c>
      <c r="AS1181" s="176">
        <f t="shared" si="127"/>
        <v>6.0776159169029551E-2</v>
      </c>
      <c r="AT1181" s="135">
        <v>1.177</v>
      </c>
      <c r="AU1181" s="135">
        <f t="shared" si="132"/>
        <v>429.60500000000002</v>
      </c>
      <c r="AV1181" s="176">
        <f t="shared" si="128"/>
        <v>1.041696610151353</v>
      </c>
      <c r="AW1181" s="135">
        <v>1.177</v>
      </c>
      <c r="AX1181" s="135">
        <f t="shared" si="133"/>
        <v>429.60500000000002</v>
      </c>
      <c r="AY1181" s="90">
        <f t="shared" si="129"/>
        <v>0.10137605675919484</v>
      </c>
      <c r="AZ1181" s="176">
        <f t="shared" si="130"/>
        <v>1.2038488260795772</v>
      </c>
    </row>
    <row r="1182" spans="43:52" x14ac:dyDescent="0.35">
      <c r="AQ1182" s="135">
        <v>1.1779999999999999</v>
      </c>
      <c r="AR1182" s="135">
        <f t="shared" si="131"/>
        <v>429.96999999999997</v>
      </c>
      <c r="AS1182" s="176">
        <f t="shared" si="127"/>
        <v>6.0776159169029551E-2</v>
      </c>
      <c r="AT1182" s="135">
        <v>1.1779999999999999</v>
      </c>
      <c r="AU1182" s="135">
        <f t="shared" si="132"/>
        <v>429.96999999999997</v>
      </c>
      <c r="AV1182" s="176">
        <f t="shared" si="128"/>
        <v>1.041696610151353</v>
      </c>
      <c r="AW1182" s="135">
        <v>1.1779999999999999</v>
      </c>
      <c r="AX1182" s="135">
        <f t="shared" si="133"/>
        <v>429.96999999999997</v>
      </c>
      <c r="AY1182" s="90">
        <f t="shared" si="129"/>
        <v>0.10171853272765197</v>
      </c>
      <c r="AZ1182" s="176">
        <f t="shared" si="130"/>
        <v>1.2041913020480344</v>
      </c>
    </row>
    <row r="1183" spans="43:52" x14ac:dyDescent="0.35">
      <c r="AQ1183" s="135">
        <v>1.179</v>
      </c>
      <c r="AR1183" s="135">
        <f t="shared" si="131"/>
        <v>430.33500000000004</v>
      </c>
      <c r="AS1183" s="176">
        <f t="shared" si="127"/>
        <v>6.0776159169029551E-2</v>
      </c>
      <c r="AT1183" s="135">
        <v>1.179</v>
      </c>
      <c r="AU1183" s="135">
        <f t="shared" si="132"/>
        <v>430.33500000000004</v>
      </c>
      <c r="AV1183" s="176">
        <f t="shared" si="128"/>
        <v>1.041696610151353</v>
      </c>
      <c r="AW1183" s="135">
        <v>1.179</v>
      </c>
      <c r="AX1183" s="135">
        <f t="shared" si="133"/>
        <v>430.33500000000004</v>
      </c>
      <c r="AY1183" s="90">
        <f t="shared" si="129"/>
        <v>0.10206100869610767</v>
      </c>
      <c r="AZ1183" s="176">
        <f t="shared" si="130"/>
        <v>1.20453377801649</v>
      </c>
    </row>
    <row r="1184" spans="43:52" x14ac:dyDescent="0.35">
      <c r="AQ1184" s="135">
        <v>1.18</v>
      </c>
      <c r="AR1184" s="135">
        <f t="shared" si="131"/>
        <v>430.7</v>
      </c>
      <c r="AS1184" s="176">
        <f t="shared" si="127"/>
        <v>6.0776159169029551E-2</v>
      </c>
      <c r="AT1184" s="135">
        <v>1.18</v>
      </c>
      <c r="AU1184" s="135">
        <f t="shared" si="132"/>
        <v>430.7</v>
      </c>
      <c r="AV1184" s="176">
        <f t="shared" si="128"/>
        <v>1.041696610151353</v>
      </c>
      <c r="AW1184" s="135">
        <v>1.18</v>
      </c>
      <c r="AX1184" s="135">
        <f t="shared" si="133"/>
        <v>430.7</v>
      </c>
      <c r="AY1184" s="90">
        <f t="shared" si="129"/>
        <v>0.10240348466456235</v>
      </c>
      <c r="AZ1184" s="176">
        <f t="shared" si="130"/>
        <v>1.2048762539849447</v>
      </c>
    </row>
    <row r="1185" spans="43:52" x14ac:dyDescent="0.35">
      <c r="AQ1185" s="135">
        <v>1.181</v>
      </c>
      <c r="AR1185" s="135">
        <f t="shared" si="131"/>
        <v>431.065</v>
      </c>
      <c r="AS1185" s="176">
        <f t="shared" si="127"/>
        <v>6.0776159169029551E-2</v>
      </c>
      <c r="AT1185" s="135">
        <v>1.181</v>
      </c>
      <c r="AU1185" s="135">
        <f t="shared" si="132"/>
        <v>431.065</v>
      </c>
      <c r="AV1185" s="176">
        <f t="shared" si="128"/>
        <v>1.041696610151353</v>
      </c>
      <c r="AW1185" s="135">
        <v>1.181</v>
      </c>
      <c r="AX1185" s="135">
        <f t="shared" si="133"/>
        <v>431.065</v>
      </c>
      <c r="AY1185" s="90">
        <f t="shared" si="129"/>
        <v>0.10274596063301582</v>
      </c>
      <c r="AZ1185" s="176">
        <f t="shared" si="130"/>
        <v>1.2052187299533983</v>
      </c>
    </row>
    <row r="1186" spans="43:52" x14ac:dyDescent="0.35">
      <c r="AQ1186" s="135">
        <v>1.1819999999999999</v>
      </c>
      <c r="AR1186" s="135">
        <f t="shared" si="131"/>
        <v>431.42999999999995</v>
      </c>
      <c r="AS1186" s="176">
        <f t="shared" si="127"/>
        <v>6.0776159169029551E-2</v>
      </c>
      <c r="AT1186" s="135">
        <v>1.1819999999999999</v>
      </c>
      <c r="AU1186" s="135">
        <f t="shared" si="132"/>
        <v>431.42999999999995</v>
      </c>
      <c r="AV1186" s="176">
        <f t="shared" si="128"/>
        <v>1.041696610151353</v>
      </c>
      <c r="AW1186" s="135">
        <v>1.1819999999999999</v>
      </c>
      <c r="AX1186" s="135">
        <f t="shared" si="133"/>
        <v>431.42999999999995</v>
      </c>
      <c r="AY1186" s="90">
        <f t="shared" si="129"/>
        <v>0.10308843660146806</v>
      </c>
      <c r="AZ1186" s="176">
        <f t="shared" si="130"/>
        <v>1.2055612059218506</v>
      </c>
    </row>
    <row r="1187" spans="43:52" x14ac:dyDescent="0.35">
      <c r="AQ1187" s="135">
        <v>1.1830000000000001</v>
      </c>
      <c r="AR1187" s="135">
        <f t="shared" si="131"/>
        <v>431.79500000000002</v>
      </c>
      <c r="AS1187" s="176">
        <f t="shared" si="127"/>
        <v>6.0776159169029551E-2</v>
      </c>
      <c r="AT1187" s="135">
        <v>1.1830000000000001</v>
      </c>
      <c r="AU1187" s="135">
        <f t="shared" si="132"/>
        <v>431.79500000000002</v>
      </c>
      <c r="AV1187" s="176">
        <f t="shared" si="128"/>
        <v>1.041696610151353</v>
      </c>
      <c r="AW1187" s="135">
        <v>1.1830000000000001</v>
      </c>
      <c r="AX1187" s="135">
        <f t="shared" si="133"/>
        <v>431.79500000000002</v>
      </c>
      <c r="AY1187" s="90">
        <f t="shared" si="129"/>
        <v>0.10343091256991908</v>
      </c>
      <c r="AZ1187" s="176">
        <f t="shared" si="130"/>
        <v>1.2059036818903015</v>
      </c>
    </row>
    <row r="1188" spans="43:52" x14ac:dyDescent="0.35">
      <c r="AQ1188" s="135">
        <v>1.1839999999999999</v>
      </c>
      <c r="AR1188" s="135">
        <f t="shared" si="131"/>
        <v>432.15999999999997</v>
      </c>
      <c r="AS1188" s="176">
        <f t="shared" si="127"/>
        <v>6.0776159169029551E-2</v>
      </c>
      <c r="AT1188" s="135">
        <v>1.1839999999999999</v>
      </c>
      <c r="AU1188" s="135">
        <f t="shared" si="132"/>
        <v>432.15999999999997</v>
      </c>
      <c r="AV1188" s="176">
        <f t="shared" si="128"/>
        <v>1.041696610151353</v>
      </c>
      <c r="AW1188" s="135">
        <v>1.1839999999999999</v>
      </c>
      <c r="AX1188" s="135">
        <f t="shared" si="133"/>
        <v>432.15999999999997</v>
      </c>
      <c r="AY1188" s="90">
        <f t="shared" si="129"/>
        <v>0.10377338853836866</v>
      </c>
      <c r="AZ1188" s="176">
        <f t="shared" si="130"/>
        <v>1.2062461578587511</v>
      </c>
    </row>
    <row r="1189" spans="43:52" x14ac:dyDescent="0.35">
      <c r="AQ1189" s="135">
        <v>1.1850000000000001</v>
      </c>
      <c r="AR1189" s="135">
        <f t="shared" si="131"/>
        <v>432.52500000000003</v>
      </c>
      <c r="AS1189" s="176">
        <f t="shared" si="127"/>
        <v>6.0776159169029551E-2</v>
      </c>
      <c r="AT1189" s="135">
        <v>1.1850000000000001</v>
      </c>
      <c r="AU1189" s="135">
        <f t="shared" si="132"/>
        <v>432.52500000000003</v>
      </c>
      <c r="AV1189" s="176">
        <f t="shared" si="128"/>
        <v>1.041696610151353</v>
      </c>
      <c r="AW1189" s="135">
        <v>1.1850000000000001</v>
      </c>
      <c r="AX1189" s="135">
        <f t="shared" si="133"/>
        <v>432.52500000000003</v>
      </c>
      <c r="AY1189" s="90">
        <f t="shared" si="129"/>
        <v>0.10411582188379688</v>
      </c>
      <c r="AZ1189" s="176">
        <f t="shared" si="130"/>
        <v>1.2065885912041794</v>
      </c>
    </row>
    <row r="1190" spans="43:52" x14ac:dyDescent="0.35">
      <c r="AQ1190" s="135">
        <v>1.1859999999999999</v>
      </c>
      <c r="AR1190" s="135">
        <f t="shared" si="131"/>
        <v>432.89</v>
      </c>
      <c r="AS1190" s="176">
        <f t="shared" si="127"/>
        <v>6.0776159169029551E-2</v>
      </c>
      <c r="AT1190" s="135">
        <v>1.1859999999999999</v>
      </c>
      <c r="AU1190" s="135">
        <f t="shared" si="132"/>
        <v>432.89</v>
      </c>
      <c r="AV1190" s="176">
        <f t="shared" si="128"/>
        <v>1.041696610151353</v>
      </c>
      <c r="AW1190" s="135">
        <v>1.1859999999999999</v>
      </c>
      <c r="AX1190" s="135">
        <f t="shared" si="133"/>
        <v>432.89</v>
      </c>
      <c r="AY1190" s="90">
        <f t="shared" si="129"/>
        <v>0.10445829785224424</v>
      </c>
      <c r="AZ1190" s="176">
        <f t="shared" si="130"/>
        <v>1.2069310671726265</v>
      </c>
    </row>
    <row r="1191" spans="43:52" x14ac:dyDescent="0.35">
      <c r="AQ1191" s="135">
        <v>1.1870000000000001</v>
      </c>
      <c r="AR1191" s="135">
        <f t="shared" si="131"/>
        <v>433.255</v>
      </c>
      <c r="AS1191" s="176">
        <f t="shared" si="127"/>
        <v>6.0776159169029551E-2</v>
      </c>
      <c r="AT1191" s="135">
        <v>1.1870000000000001</v>
      </c>
      <c r="AU1191" s="135">
        <f t="shared" si="132"/>
        <v>433.255</v>
      </c>
      <c r="AV1191" s="176">
        <f t="shared" si="128"/>
        <v>1.041696610151353</v>
      </c>
      <c r="AW1191" s="135">
        <v>1.1870000000000001</v>
      </c>
      <c r="AX1191" s="135">
        <f t="shared" si="133"/>
        <v>433.255</v>
      </c>
      <c r="AY1191" s="90">
        <f t="shared" si="129"/>
        <v>0.10480077382069038</v>
      </c>
      <c r="AZ1191" s="176">
        <f t="shared" si="130"/>
        <v>1.2072735431410728</v>
      </c>
    </row>
    <row r="1192" spans="43:52" x14ac:dyDescent="0.35">
      <c r="AQ1192" s="135">
        <v>1.1879999999999999</v>
      </c>
      <c r="AR1192" s="135">
        <f t="shared" si="131"/>
        <v>433.62</v>
      </c>
      <c r="AS1192" s="176">
        <f t="shared" si="127"/>
        <v>6.0776159169029551E-2</v>
      </c>
      <c r="AT1192" s="135">
        <v>1.1879999999999999</v>
      </c>
      <c r="AU1192" s="135">
        <f t="shared" si="132"/>
        <v>433.62</v>
      </c>
      <c r="AV1192" s="176">
        <f t="shared" si="128"/>
        <v>1.041696610151353</v>
      </c>
      <c r="AW1192" s="135">
        <v>1.1879999999999999</v>
      </c>
      <c r="AX1192" s="135">
        <f t="shared" si="133"/>
        <v>433.62</v>
      </c>
      <c r="AY1192" s="90">
        <f t="shared" si="129"/>
        <v>0.10514324978913507</v>
      </c>
      <c r="AZ1192" s="176">
        <f t="shared" si="130"/>
        <v>1.2076160191095175</v>
      </c>
    </row>
    <row r="1193" spans="43:52" x14ac:dyDescent="0.35">
      <c r="AQ1193" s="135">
        <v>1.1890000000000001</v>
      </c>
      <c r="AR1193" s="135">
        <f t="shared" si="131"/>
        <v>433.98500000000001</v>
      </c>
      <c r="AS1193" s="176">
        <f t="shared" si="127"/>
        <v>6.0776159169029551E-2</v>
      </c>
      <c r="AT1193" s="135">
        <v>1.1890000000000001</v>
      </c>
      <c r="AU1193" s="135">
        <f t="shared" si="132"/>
        <v>433.98500000000001</v>
      </c>
      <c r="AV1193" s="176">
        <f t="shared" si="128"/>
        <v>1.041696610151353</v>
      </c>
      <c r="AW1193" s="135">
        <v>1.1890000000000001</v>
      </c>
      <c r="AX1193" s="135">
        <f t="shared" si="133"/>
        <v>433.98500000000001</v>
      </c>
      <c r="AY1193" s="90">
        <f t="shared" si="129"/>
        <v>0.10548572575757875</v>
      </c>
      <c r="AZ1193" s="176">
        <f t="shared" si="130"/>
        <v>1.2079584950779612</v>
      </c>
    </row>
    <row r="1194" spans="43:52" x14ac:dyDescent="0.35">
      <c r="AQ1194" s="135">
        <v>1.19</v>
      </c>
      <c r="AR1194" s="135">
        <f t="shared" si="131"/>
        <v>434.34999999999997</v>
      </c>
      <c r="AS1194" s="176">
        <f t="shared" si="127"/>
        <v>6.0776159169029551E-2</v>
      </c>
      <c r="AT1194" s="135">
        <v>1.19</v>
      </c>
      <c r="AU1194" s="135">
        <f t="shared" si="132"/>
        <v>434.34999999999997</v>
      </c>
      <c r="AV1194" s="176">
        <f t="shared" si="128"/>
        <v>1.041696610151353</v>
      </c>
      <c r="AW1194" s="135">
        <v>1.19</v>
      </c>
      <c r="AX1194" s="135">
        <f t="shared" si="133"/>
        <v>434.34999999999997</v>
      </c>
      <c r="AY1194" s="90">
        <f t="shared" si="129"/>
        <v>0.10582820172602123</v>
      </c>
      <c r="AZ1194" s="176">
        <f t="shared" si="130"/>
        <v>1.2083009710464037</v>
      </c>
    </row>
    <row r="1195" spans="43:52" x14ac:dyDescent="0.35">
      <c r="AQ1195" s="135">
        <v>1.1910000000000001</v>
      </c>
      <c r="AR1195" s="135">
        <f t="shared" si="131"/>
        <v>434.71500000000003</v>
      </c>
      <c r="AS1195" s="176">
        <f t="shared" si="127"/>
        <v>6.0776159169029551E-2</v>
      </c>
      <c r="AT1195" s="135">
        <v>1.1910000000000001</v>
      </c>
      <c r="AU1195" s="135">
        <f t="shared" si="132"/>
        <v>434.71500000000003</v>
      </c>
      <c r="AV1195" s="176">
        <f t="shared" si="128"/>
        <v>1.041696610151353</v>
      </c>
      <c r="AW1195" s="135">
        <v>1.1910000000000001</v>
      </c>
      <c r="AX1195" s="135">
        <f t="shared" si="133"/>
        <v>434.71500000000003</v>
      </c>
      <c r="AY1195" s="90">
        <f t="shared" si="129"/>
        <v>0.10617067769446226</v>
      </c>
      <c r="AZ1195" s="176">
        <f t="shared" si="130"/>
        <v>1.2086434470148446</v>
      </c>
    </row>
    <row r="1196" spans="43:52" x14ac:dyDescent="0.35">
      <c r="AQ1196" s="135">
        <v>1.1919999999999999</v>
      </c>
      <c r="AR1196" s="135">
        <f t="shared" si="131"/>
        <v>435.08</v>
      </c>
      <c r="AS1196" s="176">
        <f t="shared" si="127"/>
        <v>6.0776159169029551E-2</v>
      </c>
      <c r="AT1196" s="135">
        <v>1.1919999999999999</v>
      </c>
      <c r="AU1196" s="135">
        <f t="shared" si="132"/>
        <v>435.08</v>
      </c>
      <c r="AV1196" s="176">
        <f t="shared" si="128"/>
        <v>1.041696610151353</v>
      </c>
      <c r="AW1196" s="135">
        <v>1.1919999999999999</v>
      </c>
      <c r="AX1196" s="135">
        <f t="shared" si="133"/>
        <v>435.08</v>
      </c>
      <c r="AY1196" s="90">
        <f t="shared" si="129"/>
        <v>0.10651315366290227</v>
      </c>
      <c r="AZ1196" s="176">
        <f t="shared" si="130"/>
        <v>1.2089859229832847</v>
      </c>
    </row>
    <row r="1197" spans="43:52" x14ac:dyDescent="0.35">
      <c r="AQ1197" s="135">
        <v>1.1930000000000001</v>
      </c>
      <c r="AR1197" s="135">
        <f t="shared" si="131"/>
        <v>435.44500000000005</v>
      </c>
      <c r="AS1197" s="176">
        <f t="shared" si="127"/>
        <v>6.0776159169029551E-2</v>
      </c>
      <c r="AT1197" s="135">
        <v>1.1930000000000001</v>
      </c>
      <c r="AU1197" s="135">
        <f t="shared" si="132"/>
        <v>435.44500000000005</v>
      </c>
      <c r="AV1197" s="176">
        <f t="shared" si="128"/>
        <v>1.041696610151353</v>
      </c>
      <c r="AW1197" s="135">
        <v>1.1930000000000001</v>
      </c>
      <c r="AX1197" s="135">
        <f t="shared" si="133"/>
        <v>435.44500000000005</v>
      </c>
      <c r="AY1197" s="90">
        <f t="shared" si="129"/>
        <v>0.10685558700832072</v>
      </c>
      <c r="AZ1197" s="176">
        <f t="shared" si="130"/>
        <v>1.2093283563287032</v>
      </c>
    </row>
    <row r="1198" spans="43:52" x14ac:dyDescent="0.35">
      <c r="AQ1198" s="135">
        <v>1.194</v>
      </c>
      <c r="AR1198" s="135">
        <f t="shared" si="131"/>
        <v>435.81</v>
      </c>
      <c r="AS1198" s="176">
        <f t="shared" si="127"/>
        <v>6.0776159169029551E-2</v>
      </c>
      <c r="AT1198" s="135">
        <v>1.194</v>
      </c>
      <c r="AU1198" s="135">
        <f t="shared" si="132"/>
        <v>435.81</v>
      </c>
      <c r="AV1198" s="176">
        <f t="shared" si="128"/>
        <v>1.041696610151353</v>
      </c>
      <c r="AW1198" s="135">
        <v>1.194</v>
      </c>
      <c r="AX1198" s="135">
        <f t="shared" si="133"/>
        <v>435.81</v>
      </c>
      <c r="AY1198" s="90">
        <f t="shared" si="129"/>
        <v>0.1071980629767583</v>
      </c>
      <c r="AZ1198" s="176">
        <f t="shared" si="130"/>
        <v>1.2096708322971408</v>
      </c>
    </row>
    <row r="1199" spans="43:52" x14ac:dyDescent="0.35">
      <c r="AQ1199" s="135">
        <v>1.1950000000000001</v>
      </c>
      <c r="AR1199" s="135">
        <f t="shared" si="131"/>
        <v>436.17500000000001</v>
      </c>
      <c r="AS1199" s="176">
        <f t="shared" si="127"/>
        <v>6.0776159169029551E-2</v>
      </c>
      <c r="AT1199" s="135">
        <v>1.1950000000000001</v>
      </c>
      <c r="AU1199" s="135">
        <f t="shared" si="132"/>
        <v>436.17500000000001</v>
      </c>
      <c r="AV1199" s="176">
        <f t="shared" si="128"/>
        <v>1.041696610151353</v>
      </c>
      <c r="AW1199" s="135">
        <v>1.1950000000000001</v>
      </c>
      <c r="AX1199" s="135">
        <f t="shared" si="133"/>
        <v>436.17500000000001</v>
      </c>
      <c r="AY1199" s="90">
        <f t="shared" si="129"/>
        <v>0.10754053894519466</v>
      </c>
      <c r="AZ1199" s="176">
        <f t="shared" si="130"/>
        <v>1.2100133082655771</v>
      </c>
    </row>
    <row r="1200" spans="43:52" x14ac:dyDescent="0.35">
      <c r="AQ1200" s="135">
        <v>1.196</v>
      </c>
      <c r="AR1200" s="135">
        <f t="shared" si="131"/>
        <v>436.53999999999996</v>
      </c>
      <c r="AS1200" s="176">
        <f t="shared" si="127"/>
        <v>6.0776159169029551E-2</v>
      </c>
      <c r="AT1200" s="135">
        <v>1.196</v>
      </c>
      <c r="AU1200" s="135">
        <f t="shared" si="132"/>
        <v>436.53999999999996</v>
      </c>
      <c r="AV1200" s="176">
        <f t="shared" si="128"/>
        <v>1.041696610151353</v>
      </c>
      <c r="AW1200" s="135">
        <v>1.196</v>
      </c>
      <c r="AX1200" s="135">
        <f t="shared" si="133"/>
        <v>436.53999999999996</v>
      </c>
      <c r="AY1200" s="90">
        <f t="shared" si="129"/>
        <v>0.1078830149136298</v>
      </c>
      <c r="AZ1200" s="176">
        <f t="shared" si="130"/>
        <v>1.2103557842340122</v>
      </c>
    </row>
    <row r="1201" spans="43:52" x14ac:dyDescent="0.35">
      <c r="AQ1201" s="135">
        <v>1.1970000000000001</v>
      </c>
      <c r="AR1201" s="135">
        <f t="shared" si="131"/>
        <v>436.90500000000003</v>
      </c>
      <c r="AS1201" s="176">
        <f t="shared" si="127"/>
        <v>6.0776159169029551E-2</v>
      </c>
      <c r="AT1201" s="135">
        <v>1.1970000000000001</v>
      </c>
      <c r="AU1201" s="135">
        <f t="shared" si="132"/>
        <v>436.90500000000003</v>
      </c>
      <c r="AV1201" s="176">
        <f t="shared" si="128"/>
        <v>1.041696610151353</v>
      </c>
      <c r="AW1201" s="135">
        <v>1.1970000000000001</v>
      </c>
      <c r="AX1201" s="135">
        <f t="shared" si="133"/>
        <v>436.90500000000003</v>
      </c>
      <c r="AY1201" s="90">
        <f t="shared" si="129"/>
        <v>0.10822549088206349</v>
      </c>
      <c r="AZ1201" s="176">
        <f t="shared" si="130"/>
        <v>1.2106982602024459</v>
      </c>
    </row>
    <row r="1202" spans="43:52" x14ac:dyDescent="0.35">
      <c r="AQ1202" s="135">
        <v>1.198</v>
      </c>
      <c r="AR1202" s="135">
        <f t="shared" si="131"/>
        <v>437.27</v>
      </c>
      <c r="AS1202" s="176">
        <f t="shared" si="127"/>
        <v>6.0776159169029551E-2</v>
      </c>
      <c r="AT1202" s="135">
        <v>1.198</v>
      </c>
      <c r="AU1202" s="135">
        <f t="shared" si="132"/>
        <v>437.27</v>
      </c>
      <c r="AV1202" s="176">
        <f t="shared" si="128"/>
        <v>1.041696610151353</v>
      </c>
      <c r="AW1202" s="135">
        <v>1.198</v>
      </c>
      <c r="AX1202" s="135">
        <f t="shared" si="133"/>
        <v>437.27</v>
      </c>
      <c r="AY1202" s="90">
        <f t="shared" si="129"/>
        <v>0.10856796685049618</v>
      </c>
      <c r="AZ1202" s="176">
        <f t="shared" si="130"/>
        <v>1.2110407361708786</v>
      </c>
    </row>
    <row r="1203" spans="43:52" x14ac:dyDescent="0.35">
      <c r="AQ1203" s="135">
        <v>1.1990000000000001</v>
      </c>
      <c r="AR1203" s="135">
        <f t="shared" si="131"/>
        <v>437.63500000000005</v>
      </c>
      <c r="AS1203" s="176">
        <f t="shared" si="127"/>
        <v>6.0776159169029551E-2</v>
      </c>
      <c r="AT1203" s="135">
        <v>1.1990000000000001</v>
      </c>
      <c r="AU1203" s="135">
        <f t="shared" si="132"/>
        <v>437.63500000000005</v>
      </c>
      <c r="AV1203" s="176">
        <f t="shared" si="128"/>
        <v>1.041696610151353</v>
      </c>
      <c r="AW1203" s="135">
        <v>1.1990000000000001</v>
      </c>
      <c r="AX1203" s="135">
        <f t="shared" si="133"/>
        <v>437.63500000000005</v>
      </c>
      <c r="AY1203" s="90">
        <f t="shared" si="129"/>
        <v>0.10891044281892766</v>
      </c>
      <c r="AZ1203" s="176">
        <f t="shared" si="130"/>
        <v>1.21138321213931</v>
      </c>
    </row>
    <row r="1204" spans="43:52" x14ac:dyDescent="0.35">
      <c r="AQ1204" s="135">
        <v>1.2</v>
      </c>
      <c r="AR1204" s="135">
        <f t="shared" si="131"/>
        <v>438</v>
      </c>
      <c r="AS1204" s="176">
        <f t="shared" si="127"/>
        <v>6.0776159169029551E-2</v>
      </c>
      <c r="AT1204" s="135">
        <v>1.2</v>
      </c>
      <c r="AU1204" s="135">
        <f t="shared" si="132"/>
        <v>438</v>
      </c>
      <c r="AV1204" s="176">
        <f t="shared" si="128"/>
        <v>1.041696610151353</v>
      </c>
      <c r="AW1204" s="135">
        <v>1.2</v>
      </c>
      <c r="AX1204" s="135">
        <f t="shared" si="133"/>
        <v>438</v>
      </c>
      <c r="AY1204" s="90">
        <f t="shared" si="129"/>
        <v>0.10925291878735768</v>
      </c>
      <c r="AZ1204" s="176">
        <f t="shared" si="130"/>
        <v>1.2117256881077401</v>
      </c>
    </row>
    <row r="1205" spans="43:52" x14ac:dyDescent="0.35">
      <c r="AQ1205" s="135">
        <v>1.2010000000000001</v>
      </c>
      <c r="AR1205" s="135">
        <f t="shared" si="131"/>
        <v>438.36500000000001</v>
      </c>
      <c r="AS1205" s="176">
        <f t="shared" si="127"/>
        <v>6.0776159169029551E-2</v>
      </c>
      <c r="AT1205" s="135">
        <v>1.2010000000000001</v>
      </c>
      <c r="AU1205" s="135">
        <f t="shared" si="132"/>
        <v>438.36500000000001</v>
      </c>
      <c r="AV1205" s="176">
        <f t="shared" si="128"/>
        <v>1.041696610151353</v>
      </c>
      <c r="AW1205" s="135">
        <v>1.2010000000000001</v>
      </c>
      <c r="AX1205" s="135">
        <f t="shared" si="133"/>
        <v>438.36500000000001</v>
      </c>
      <c r="AY1205" s="90">
        <f t="shared" si="129"/>
        <v>0.10959535213276635</v>
      </c>
      <c r="AZ1205" s="176">
        <f t="shared" si="130"/>
        <v>1.2120681214531488</v>
      </c>
    </row>
    <row r="1206" spans="43:52" x14ac:dyDescent="0.35">
      <c r="AQ1206" s="135">
        <v>1.202</v>
      </c>
      <c r="AR1206" s="135">
        <f t="shared" si="131"/>
        <v>438.72999999999996</v>
      </c>
      <c r="AS1206" s="176">
        <f t="shared" si="127"/>
        <v>6.0776159169029551E-2</v>
      </c>
      <c r="AT1206" s="135">
        <v>1.202</v>
      </c>
      <c r="AU1206" s="135">
        <f t="shared" si="132"/>
        <v>438.72999999999996</v>
      </c>
      <c r="AV1206" s="176">
        <f t="shared" si="128"/>
        <v>1.041696610151353</v>
      </c>
      <c r="AW1206" s="135">
        <v>1.202</v>
      </c>
      <c r="AX1206" s="135">
        <f t="shared" si="133"/>
        <v>438.72999999999996</v>
      </c>
      <c r="AY1206" s="90">
        <f t="shared" si="129"/>
        <v>0.10993782810119417</v>
      </c>
      <c r="AZ1206" s="176">
        <f t="shared" si="130"/>
        <v>1.2124105974215766</v>
      </c>
    </row>
    <row r="1207" spans="43:52" x14ac:dyDescent="0.35">
      <c r="AQ1207" s="135">
        <v>1.2030000000000001</v>
      </c>
      <c r="AR1207" s="135">
        <f t="shared" si="131"/>
        <v>439.09500000000003</v>
      </c>
      <c r="AS1207" s="176">
        <f t="shared" si="127"/>
        <v>6.0776159169029551E-2</v>
      </c>
      <c r="AT1207" s="135">
        <v>1.2030000000000001</v>
      </c>
      <c r="AU1207" s="135">
        <f t="shared" si="132"/>
        <v>439.09500000000003</v>
      </c>
      <c r="AV1207" s="176">
        <f t="shared" si="128"/>
        <v>1.041696610151353</v>
      </c>
      <c r="AW1207" s="135">
        <v>1.2030000000000001</v>
      </c>
      <c r="AX1207" s="135">
        <f t="shared" si="133"/>
        <v>439.09500000000003</v>
      </c>
      <c r="AY1207" s="90">
        <f t="shared" si="129"/>
        <v>0.11028030406962075</v>
      </c>
      <c r="AZ1207" s="176">
        <f t="shared" si="130"/>
        <v>1.2127530733900032</v>
      </c>
    </row>
    <row r="1208" spans="43:52" x14ac:dyDescent="0.35">
      <c r="AQ1208" s="135">
        <v>1.204</v>
      </c>
      <c r="AR1208" s="135">
        <f t="shared" si="131"/>
        <v>439.46</v>
      </c>
      <c r="AS1208" s="176">
        <f t="shared" si="127"/>
        <v>6.0776159169029551E-2</v>
      </c>
      <c r="AT1208" s="135">
        <v>1.204</v>
      </c>
      <c r="AU1208" s="135">
        <f t="shared" si="132"/>
        <v>439.46</v>
      </c>
      <c r="AV1208" s="176">
        <f t="shared" si="128"/>
        <v>1.041696610151353</v>
      </c>
      <c r="AW1208" s="135">
        <v>1.204</v>
      </c>
      <c r="AX1208" s="135">
        <f t="shared" si="133"/>
        <v>439.46</v>
      </c>
      <c r="AY1208" s="90">
        <f t="shared" si="129"/>
        <v>0.1106227800380461</v>
      </c>
      <c r="AZ1208" s="176">
        <f t="shared" si="130"/>
        <v>1.2130955493584286</v>
      </c>
    </row>
    <row r="1209" spans="43:52" x14ac:dyDescent="0.35">
      <c r="AQ1209" s="135">
        <v>1.2050000000000001</v>
      </c>
      <c r="AR1209" s="135">
        <f t="shared" si="131"/>
        <v>439.82500000000005</v>
      </c>
      <c r="AS1209" s="176">
        <f t="shared" si="127"/>
        <v>6.0776159169029551E-2</v>
      </c>
      <c r="AT1209" s="135">
        <v>1.2050000000000001</v>
      </c>
      <c r="AU1209" s="135">
        <f t="shared" si="132"/>
        <v>439.82500000000005</v>
      </c>
      <c r="AV1209" s="176">
        <f t="shared" si="128"/>
        <v>1.041696610151353</v>
      </c>
      <c r="AW1209" s="135">
        <v>1.2050000000000001</v>
      </c>
      <c r="AX1209" s="135">
        <f t="shared" si="133"/>
        <v>439.82500000000005</v>
      </c>
      <c r="AY1209" s="90">
        <f t="shared" si="129"/>
        <v>0.11096525600647024</v>
      </c>
      <c r="AZ1209" s="176">
        <f t="shared" si="130"/>
        <v>1.2134380253268526</v>
      </c>
    </row>
    <row r="1210" spans="43:52" x14ac:dyDescent="0.35">
      <c r="AQ1210" s="135">
        <v>1.206</v>
      </c>
      <c r="AR1210" s="135">
        <f t="shared" si="131"/>
        <v>440.19</v>
      </c>
      <c r="AS1210" s="176">
        <f t="shared" si="127"/>
        <v>6.0776159169029551E-2</v>
      </c>
      <c r="AT1210" s="135">
        <v>1.206</v>
      </c>
      <c r="AU1210" s="135">
        <f t="shared" si="132"/>
        <v>440.19</v>
      </c>
      <c r="AV1210" s="176">
        <f t="shared" si="128"/>
        <v>1.041696610151353</v>
      </c>
      <c r="AW1210" s="135">
        <v>1.206</v>
      </c>
      <c r="AX1210" s="135">
        <f t="shared" si="133"/>
        <v>440.19</v>
      </c>
      <c r="AY1210" s="90">
        <f t="shared" si="129"/>
        <v>0.11130773197489294</v>
      </c>
      <c r="AZ1210" s="176">
        <f t="shared" si="130"/>
        <v>1.2137805012952754</v>
      </c>
    </row>
    <row r="1211" spans="43:52" x14ac:dyDescent="0.35">
      <c r="AQ1211" s="135">
        <v>1.2070000000000001</v>
      </c>
      <c r="AR1211" s="135">
        <f t="shared" si="131"/>
        <v>440.55500000000001</v>
      </c>
      <c r="AS1211" s="176">
        <f t="shared" si="127"/>
        <v>6.0776159169029551E-2</v>
      </c>
      <c r="AT1211" s="135">
        <v>1.2070000000000001</v>
      </c>
      <c r="AU1211" s="135">
        <f t="shared" si="132"/>
        <v>440.55500000000001</v>
      </c>
      <c r="AV1211" s="176">
        <f t="shared" si="128"/>
        <v>1.041696610151353</v>
      </c>
      <c r="AW1211" s="135">
        <v>1.2070000000000001</v>
      </c>
      <c r="AX1211" s="135">
        <f t="shared" si="133"/>
        <v>440.55500000000001</v>
      </c>
      <c r="AY1211" s="90">
        <f t="shared" si="129"/>
        <v>0.11165020794331464</v>
      </c>
      <c r="AZ1211" s="176">
        <f t="shared" si="130"/>
        <v>1.214122977263697</v>
      </c>
    </row>
    <row r="1212" spans="43:52" x14ac:dyDescent="0.35">
      <c r="AQ1212" s="135">
        <v>1.208</v>
      </c>
      <c r="AR1212" s="135">
        <f t="shared" si="131"/>
        <v>440.91999999999996</v>
      </c>
      <c r="AS1212" s="176">
        <f t="shared" si="127"/>
        <v>6.0776159169029551E-2</v>
      </c>
      <c r="AT1212" s="135">
        <v>1.208</v>
      </c>
      <c r="AU1212" s="135">
        <f t="shared" si="132"/>
        <v>440.91999999999996</v>
      </c>
      <c r="AV1212" s="176">
        <f t="shared" si="128"/>
        <v>1.041696610151353</v>
      </c>
      <c r="AW1212" s="135">
        <v>1.208</v>
      </c>
      <c r="AX1212" s="135">
        <f t="shared" si="133"/>
        <v>440.91999999999996</v>
      </c>
      <c r="AY1212" s="90">
        <f t="shared" si="129"/>
        <v>0.1119926839117351</v>
      </c>
      <c r="AZ1212" s="176">
        <f t="shared" si="130"/>
        <v>1.2144654532321175</v>
      </c>
    </row>
    <row r="1213" spans="43:52" x14ac:dyDescent="0.35">
      <c r="AQ1213" s="135">
        <v>1.2090000000000001</v>
      </c>
      <c r="AR1213" s="135">
        <f t="shared" si="131"/>
        <v>441.28500000000003</v>
      </c>
      <c r="AS1213" s="176">
        <f t="shared" si="127"/>
        <v>6.0776159169029551E-2</v>
      </c>
      <c r="AT1213" s="135">
        <v>1.2090000000000001</v>
      </c>
      <c r="AU1213" s="135">
        <f t="shared" si="132"/>
        <v>441.28500000000003</v>
      </c>
      <c r="AV1213" s="176">
        <f t="shared" si="128"/>
        <v>1.041696610151353</v>
      </c>
      <c r="AW1213" s="135">
        <v>1.2090000000000001</v>
      </c>
      <c r="AX1213" s="135">
        <f t="shared" si="133"/>
        <v>441.28500000000003</v>
      </c>
      <c r="AY1213" s="90">
        <f t="shared" si="129"/>
        <v>0.11233511725713377</v>
      </c>
      <c r="AZ1213" s="176">
        <f t="shared" si="130"/>
        <v>1.2148078865775163</v>
      </c>
    </row>
    <row r="1214" spans="43:52" x14ac:dyDescent="0.35">
      <c r="AQ1214" s="135">
        <v>1.21</v>
      </c>
      <c r="AR1214" s="135">
        <f t="shared" si="131"/>
        <v>441.65</v>
      </c>
      <c r="AS1214" s="176">
        <f t="shared" si="127"/>
        <v>6.0776159169029551E-2</v>
      </c>
      <c r="AT1214" s="135">
        <v>1.21</v>
      </c>
      <c r="AU1214" s="135">
        <f t="shared" si="132"/>
        <v>441.65</v>
      </c>
      <c r="AV1214" s="176">
        <f t="shared" si="128"/>
        <v>1.041696610151353</v>
      </c>
      <c r="AW1214" s="135">
        <v>1.21</v>
      </c>
      <c r="AX1214" s="135">
        <f t="shared" si="133"/>
        <v>441.65</v>
      </c>
      <c r="AY1214" s="90">
        <f t="shared" si="129"/>
        <v>0.11267759322555181</v>
      </c>
      <c r="AZ1214" s="176">
        <f t="shared" si="130"/>
        <v>1.2151503625459341</v>
      </c>
    </row>
    <row r="1215" spans="43:52" x14ac:dyDescent="0.35">
      <c r="AQ1215" s="135">
        <v>1.2110000000000001</v>
      </c>
      <c r="AR1215" s="135">
        <f t="shared" si="131"/>
        <v>442.01500000000004</v>
      </c>
      <c r="AS1215" s="176">
        <f t="shared" si="127"/>
        <v>6.0776159169029551E-2</v>
      </c>
      <c r="AT1215" s="135">
        <v>1.2110000000000001</v>
      </c>
      <c r="AU1215" s="135">
        <f t="shared" si="132"/>
        <v>442.01500000000004</v>
      </c>
      <c r="AV1215" s="176">
        <f t="shared" si="128"/>
        <v>1.041696610151353</v>
      </c>
      <c r="AW1215" s="135">
        <v>1.2110000000000001</v>
      </c>
      <c r="AX1215" s="135">
        <f t="shared" si="133"/>
        <v>442.01500000000004</v>
      </c>
      <c r="AY1215" s="90">
        <f t="shared" si="129"/>
        <v>0.11302006919396862</v>
      </c>
      <c r="AZ1215" s="176">
        <f t="shared" si="130"/>
        <v>1.2154928385143511</v>
      </c>
    </row>
    <row r="1216" spans="43:52" x14ac:dyDescent="0.35">
      <c r="AQ1216" s="135">
        <v>1.212</v>
      </c>
      <c r="AR1216" s="135">
        <f t="shared" si="131"/>
        <v>442.38</v>
      </c>
      <c r="AS1216" s="176">
        <f t="shared" si="127"/>
        <v>6.0776159169029551E-2</v>
      </c>
      <c r="AT1216" s="135">
        <v>1.212</v>
      </c>
      <c r="AU1216" s="135">
        <f t="shared" si="132"/>
        <v>442.38</v>
      </c>
      <c r="AV1216" s="176">
        <f t="shared" si="128"/>
        <v>1.041696610151353</v>
      </c>
      <c r="AW1216" s="135">
        <v>1.212</v>
      </c>
      <c r="AX1216" s="135">
        <f t="shared" si="133"/>
        <v>442.38</v>
      </c>
      <c r="AY1216" s="90">
        <f t="shared" si="129"/>
        <v>0.1133625451623842</v>
      </c>
      <c r="AZ1216" s="176">
        <f t="shared" si="130"/>
        <v>1.2158353144827667</v>
      </c>
    </row>
    <row r="1217" spans="43:52" x14ac:dyDescent="0.35">
      <c r="AQ1217" s="135">
        <v>1.2130000000000001</v>
      </c>
      <c r="AR1217" s="135">
        <f t="shared" si="131"/>
        <v>442.745</v>
      </c>
      <c r="AS1217" s="176">
        <f t="shared" si="127"/>
        <v>6.0776159169029551E-2</v>
      </c>
      <c r="AT1217" s="135">
        <v>1.2130000000000001</v>
      </c>
      <c r="AU1217" s="135">
        <f t="shared" si="132"/>
        <v>442.745</v>
      </c>
      <c r="AV1217" s="176">
        <f t="shared" si="128"/>
        <v>1.041696610151353</v>
      </c>
      <c r="AW1217" s="135">
        <v>1.2130000000000001</v>
      </c>
      <c r="AX1217" s="135">
        <f t="shared" si="133"/>
        <v>442.745</v>
      </c>
      <c r="AY1217" s="90">
        <f t="shared" si="129"/>
        <v>0.11370502113079833</v>
      </c>
      <c r="AZ1217" s="176">
        <f t="shared" si="130"/>
        <v>1.2161777904511808</v>
      </c>
    </row>
    <row r="1218" spans="43:52" x14ac:dyDescent="0.35">
      <c r="AQ1218" s="135">
        <v>1.214</v>
      </c>
      <c r="AR1218" s="135">
        <f t="shared" si="131"/>
        <v>443.11</v>
      </c>
      <c r="AS1218" s="176">
        <f t="shared" si="127"/>
        <v>6.0776159169029551E-2</v>
      </c>
      <c r="AT1218" s="135">
        <v>1.214</v>
      </c>
      <c r="AU1218" s="135">
        <f t="shared" si="132"/>
        <v>443.11</v>
      </c>
      <c r="AV1218" s="176">
        <f t="shared" si="128"/>
        <v>1.041696610151353</v>
      </c>
      <c r="AW1218" s="135">
        <v>1.214</v>
      </c>
      <c r="AX1218" s="135">
        <f t="shared" si="133"/>
        <v>443.11</v>
      </c>
      <c r="AY1218" s="90">
        <f t="shared" si="129"/>
        <v>0.11404749709921171</v>
      </c>
      <c r="AZ1218" s="176">
        <f t="shared" si="130"/>
        <v>1.2165202664195942</v>
      </c>
    </row>
    <row r="1219" spans="43:52" x14ac:dyDescent="0.35">
      <c r="AQ1219" s="135">
        <v>1.2150000000000001</v>
      </c>
      <c r="AR1219" s="135">
        <f t="shared" si="131"/>
        <v>443.47500000000002</v>
      </c>
      <c r="AS1219" s="176">
        <f t="shared" si="127"/>
        <v>6.0776159169029551E-2</v>
      </c>
      <c r="AT1219" s="135">
        <v>1.2150000000000001</v>
      </c>
      <c r="AU1219" s="135">
        <f t="shared" si="132"/>
        <v>443.47500000000002</v>
      </c>
      <c r="AV1219" s="176">
        <f t="shared" si="128"/>
        <v>1.041696610151353</v>
      </c>
      <c r="AW1219" s="135">
        <v>1.2150000000000001</v>
      </c>
      <c r="AX1219" s="135">
        <f t="shared" si="133"/>
        <v>443.47500000000002</v>
      </c>
      <c r="AY1219" s="90">
        <f t="shared" si="129"/>
        <v>0.1143899730676234</v>
      </c>
      <c r="AZ1219" s="176">
        <f t="shared" si="130"/>
        <v>1.2168627423880058</v>
      </c>
    </row>
    <row r="1220" spans="43:52" x14ac:dyDescent="0.35">
      <c r="AQ1220" s="135">
        <v>1.216</v>
      </c>
      <c r="AR1220" s="135">
        <f t="shared" si="131"/>
        <v>443.84</v>
      </c>
      <c r="AS1220" s="176">
        <f t="shared" ref="AS1220:AS1283" si="134">$BP$36*$BR$20/$BR$13*(1-EXP(-$BR$13*AQ1220))</f>
        <v>6.0776159169029551E-2</v>
      </c>
      <c r="AT1220" s="135">
        <v>1.216</v>
      </c>
      <c r="AU1220" s="135">
        <f t="shared" si="132"/>
        <v>443.84</v>
      </c>
      <c r="AV1220" s="176">
        <f t="shared" ref="AV1220:AV1283" si="135">$BR$15*$BR$20/$BR$14*(1-EXP(-$BR$14*AT1220))-$BR$16*(EXP(-$BR$13*AT1220)-EXP(-$BR$14*AT1220))</f>
        <v>1.041696610151353</v>
      </c>
      <c r="AW1220" s="135">
        <v>1.216</v>
      </c>
      <c r="AX1220" s="135">
        <f t="shared" si="133"/>
        <v>443.84</v>
      </c>
      <c r="AY1220" s="90">
        <f t="shared" ref="AY1220:AY1283" si="136">-EXP(-(Lm)*AW1220)*(-$BR$17+(EXP(Lm-$BR$14)-EXP((Lm-$BR$14)*AW1220))*(($BR$20*$BR$15-$BR$14*$BR$16+$BR$16*Lm)*$BR$14-$BR$20*$BR$15*Lm)/($BR$14*($BR$14-Lm))+$BR$16*($BR$14-Lm)*(1-EXP((Lm-$BR$13)*AW1220))/($BR$13-Lm)+$BR$20*(EXP(Lm*AW1220)-1)*($BR$15*(1/$BR$14-1/Lm)+1/($BP$42*Lm))+($BR$20*$BR$15/$BR$14-$BR$16)*(1-EXP(Lm-$BR$14)))</f>
        <v>0.11473240641301374</v>
      </c>
      <c r="AZ1220" s="176">
        <f t="shared" ref="AZ1220:AZ1283" si="137">AS1220+AV1220+AY1220</f>
        <v>1.2172051757333961</v>
      </c>
    </row>
    <row r="1221" spans="43:52" x14ac:dyDescent="0.35">
      <c r="AQ1221" s="135">
        <v>1.2170000000000001</v>
      </c>
      <c r="AR1221" s="135">
        <f t="shared" si="131"/>
        <v>444.20500000000004</v>
      </c>
      <c r="AS1221" s="176">
        <f t="shared" si="134"/>
        <v>6.0776159169029551E-2</v>
      </c>
      <c r="AT1221" s="135">
        <v>1.2170000000000001</v>
      </c>
      <c r="AU1221" s="135">
        <f t="shared" si="132"/>
        <v>444.20500000000004</v>
      </c>
      <c r="AV1221" s="176">
        <f t="shared" si="135"/>
        <v>1.041696610151353</v>
      </c>
      <c r="AW1221" s="135">
        <v>1.2170000000000001</v>
      </c>
      <c r="AX1221" s="135">
        <f t="shared" si="133"/>
        <v>444.20500000000004</v>
      </c>
      <c r="AY1221" s="90">
        <f t="shared" si="136"/>
        <v>0.11507488238142299</v>
      </c>
      <c r="AZ1221" s="176">
        <f t="shared" si="137"/>
        <v>1.2175476517018053</v>
      </c>
    </row>
    <row r="1222" spans="43:52" x14ac:dyDescent="0.35">
      <c r="AQ1222" s="135">
        <v>1.218</v>
      </c>
      <c r="AR1222" s="135">
        <f t="shared" ref="AR1222:AR1285" si="138">AQ1222*365</f>
        <v>444.57</v>
      </c>
      <c r="AS1222" s="176">
        <f t="shared" si="134"/>
        <v>6.0776159169029551E-2</v>
      </c>
      <c r="AT1222" s="135">
        <v>1.218</v>
      </c>
      <c r="AU1222" s="135">
        <f t="shared" ref="AU1222:AU1285" si="139">AT1222*365</f>
        <v>444.57</v>
      </c>
      <c r="AV1222" s="176">
        <f t="shared" si="135"/>
        <v>1.041696610151353</v>
      </c>
      <c r="AW1222" s="135">
        <v>1.218</v>
      </c>
      <c r="AX1222" s="135">
        <f t="shared" ref="AX1222:AX1285" si="140">AW1222*365</f>
        <v>444.57</v>
      </c>
      <c r="AY1222" s="90">
        <f t="shared" si="136"/>
        <v>0.11541735834983124</v>
      </c>
      <c r="AZ1222" s="176">
        <f t="shared" si="137"/>
        <v>1.2178901276702137</v>
      </c>
    </row>
    <row r="1223" spans="43:52" x14ac:dyDescent="0.35">
      <c r="AQ1223" s="135">
        <v>1.2190000000000001</v>
      </c>
      <c r="AR1223" s="135">
        <f t="shared" si="138"/>
        <v>444.935</v>
      </c>
      <c r="AS1223" s="176">
        <f t="shared" si="134"/>
        <v>6.0776159169029551E-2</v>
      </c>
      <c r="AT1223" s="135">
        <v>1.2190000000000001</v>
      </c>
      <c r="AU1223" s="135">
        <f t="shared" si="139"/>
        <v>444.935</v>
      </c>
      <c r="AV1223" s="176">
        <f t="shared" si="135"/>
        <v>1.041696610151353</v>
      </c>
      <c r="AW1223" s="135">
        <v>1.2190000000000001</v>
      </c>
      <c r="AX1223" s="135">
        <f t="shared" si="140"/>
        <v>444.935</v>
      </c>
      <c r="AY1223" s="90">
        <f t="shared" si="136"/>
        <v>0.11575983431823827</v>
      </c>
      <c r="AZ1223" s="176">
        <f t="shared" si="137"/>
        <v>1.2182326036386206</v>
      </c>
    </row>
    <row r="1224" spans="43:52" x14ac:dyDescent="0.35">
      <c r="AQ1224" s="135">
        <v>1.22</v>
      </c>
      <c r="AR1224" s="135">
        <f t="shared" si="138"/>
        <v>445.3</v>
      </c>
      <c r="AS1224" s="176">
        <f t="shared" si="134"/>
        <v>6.0776159169029551E-2</v>
      </c>
      <c r="AT1224" s="135">
        <v>1.22</v>
      </c>
      <c r="AU1224" s="135">
        <f t="shared" si="139"/>
        <v>445.3</v>
      </c>
      <c r="AV1224" s="176">
        <f t="shared" si="135"/>
        <v>1.041696610151353</v>
      </c>
      <c r="AW1224" s="135">
        <v>1.22</v>
      </c>
      <c r="AX1224" s="135">
        <f t="shared" si="140"/>
        <v>445.3</v>
      </c>
      <c r="AY1224" s="90">
        <f t="shared" si="136"/>
        <v>0.11610231028664408</v>
      </c>
      <c r="AZ1224" s="176">
        <f t="shared" si="137"/>
        <v>1.2185750796070265</v>
      </c>
    </row>
    <row r="1225" spans="43:52" x14ac:dyDescent="0.35">
      <c r="AQ1225" s="135">
        <v>1.2210000000000001</v>
      </c>
      <c r="AR1225" s="135">
        <f t="shared" si="138"/>
        <v>445.66500000000002</v>
      </c>
      <c r="AS1225" s="176">
        <f t="shared" si="134"/>
        <v>6.0776159169029551E-2</v>
      </c>
      <c r="AT1225" s="135">
        <v>1.2210000000000001</v>
      </c>
      <c r="AU1225" s="135">
        <f t="shared" si="139"/>
        <v>445.66500000000002</v>
      </c>
      <c r="AV1225" s="176">
        <f t="shared" si="135"/>
        <v>1.041696610151353</v>
      </c>
      <c r="AW1225" s="135">
        <v>1.2210000000000001</v>
      </c>
      <c r="AX1225" s="135">
        <f t="shared" si="140"/>
        <v>445.66500000000002</v>
      </c>
      <c r="AY1225" s="90">
        <f t="shared" si="136"/>
        <v>0.11644478625504867</v>
      </c>
      <c r="AZ1225" s="176">
        <f t="shared" si="137"/>
        <v>1.218917555575431</v>
      </c>
    </row>
    <row r="1226" spans="43:52" x14ac:dyDescent="0.35">
      <c r="AQ1226" s="135">
        <v>1.222</v>
      </c>
      <c r="AR1226" s="135">
        <f t="shared" si="138"/>
        <v>446.03</v>
      </c>
      <c r="AS1226" s="176">
        <f t="shared" si="134"/>
        <v>6.0776159169029551E-2</v>
      </c>
      <c r="AT1226" s="135">
        <v>1.222</v>
      </c>
      <c r="AU1226" s="135">
        <f t="shared" si="139"/>
        <v>446.03</v>
      </c>
      <c r="AV1226" s="176">
        <f t="shared" si="135"/>
        <v>1.041696610151353</v>
      </c>
      <c r="AW1226" s="135">
        <v>1.222</v>
      </c>
      <c r="AX1226" s="135">
        <f t="shared" si="140"/>
        <v>446.03</v>
      </c>
      <c r="AY1226" s="90">
        <f t="shared" si="136"/>
        <v>0.11678726222345182</v>
      </c>
      <c r="AZ1226" s="176">
        <f t="shared" si="137"/>
        <v>1.2192600315438342</v>
      </c>
    </row>
    <row r="1227" spans="43:52" x14ac:dyDescent="0.35">
      <c r="AQ1227" s="135">
        <v>1.2230000000000001</v>
      </c>
      <c r="AR1227" s="135">
        <f t="shared" si="138"/>
        <v>446.39500000000004</v>
      </c>
      <c r="AS1227" s="176">
        <f t="shared" si="134"/>
        <v>6.0776159169029551E-2</v>
      </c>
      <c r="AT1227" s="135">
        <v>1.2230000000000001</v>
      </c>
      <c r="AU1227" s="135">
        <f t="shared" si="139"/>
        <v>446.39500000000004</v>
      </c>
      <c r="AV1227" s="176">
        <f t="shared" si="135"/>
        <v>1.041696610151353</v>
      </c>
      <c r="AW1227" s="135">
        <v>1.2230000000000001</v>
      </c>
      <c r="AX1227" s="135">
        <f t="shared" si="140"/>
        <v>446.39500000000004</v>
      </c>
      <c r="AY1227" s="90">
        <f t="shared" si="136"/>
        <v>0.11712973819185396</v>
      </c>
      <c r="AZ1227" s="176">
        <f t="shared" si="137"/>
        <v>1.2196025075122363</v>
      </c>
    </row>
    <row r="1228" spans="43:52" x14ac:dyDescent="0.35">
      <c r="AQ1228" s="135">
        <v>1.224</v>
      </c>
      <c r="AR1228" s="135">
        <f t="shared" si="138"/>
        <v>446.76</v>
      </c>
      <c r="AS1228" s="176">
        <f t="shared" si="134"/>
        <v>6.0776159169029551E-2</v>
      </c>
      <c r="AT1228" s="135">
        <v>1.224</v>
      </c>
      <c r="AU1228" s="135">
        <f t="shared" si="139"/>
        <v>446.76</v>
      </c>
      <c r="AV1228" s="176">
        <f t="shared" si="135"/>
        <v>1.041696610151353</v>
      </c>
      <c r="AW1228" s="135">
        <v>1.224</v>
      </c>
      <c r="AX1228" s="135">
        <f t="shared" si="140"/>
        <v>446.76</v>
      </c>
      <c r="AY1228" s="90">
        <f t="shared" si="136"/>
        <v>0.11747217153723452</v>
      </c>
      <c r="AZ1228" s="176">
        <f t="shared" si="137"/>
        <v>1.2199449408576168</v>
      </c>
    </row>
    <row r="1229" spans="43:52" x14ac:dyDescent="0.35">
      <c r="AQ1229" s="135">
        <v>1.2250000000000001</v>
      </c>
      <c r="AR1229" s="135">
        <f t="shared" si="138"/>
        <v>447.12500000000006</v>
      </c>
      <c r="AS1229" s="176">
        <f t="shared" si="134"/>
        <v>6.0776159169029551E-2</v>
      </c>
      <c r="AT1229" s="135">
        <v>1.2250000000000001</v>
      </c>
      <c r="AU1229" s="135">
        <f t="shared" si="139"/>
        <v>447.12500000000006</v>
      </c>
      <c r="AV1229" s="176">
        <f t="shared" si="135"/>
        <v>1.041696610151353</v>
      </c>
      <c r="AW1229" s="135">
        <v>1.2250000000000001</v>
      </c>
      <c r="AX1229" s="135">
        <f t="shared" si="140"/>
        <v>447.12500000000006</v>
      </c>
      <c r="AY1229" s="90">
        <f t="shared" si="136"/>
        <v>0.11781464750563421</v>
      </c>
      <c r="AZ1229" s="176">
        <f t="shared" si="137"/>
        <v>1.2202874168260167</v>
      </c>
    </row>
    <row r="1230" spans="43:52" x14ac:dyDescent="0.35">
      <c r="AQ1230" s="135">
        <v>1.226</v>
      </c>
      <c r="AR1230" s="135">
        <f t="shared" si="138"/>
        <v>447.49</v>
      </c>
      <c r="AS1230" s="176">
        <f t="shared" si="134"/>
        <v>6.0776159169029551E-2</v>
      </c>
      <c r="AT1230" s="135">
        <v>1.226</v>
      </c>
      <c r="AU1230" s="135">
        <f t="shared" si="139"/>
        <v>447.49</v>
      </c>
      <c r="AV1230" s="176">
        <f t="shared" si="135"/>
        <v>1.041696610151353</v>
      </c>
      <c r="AW1230" s="135">
        <v>1.226</v>
      </c>
      <c r="AX1230" s="135">
        <f t="shared" si="140"/>
        <v>447.49</v>
      </c>
      <c r="AY1230" s="90">
        <f t="shared" si="136"/>
        <v>0.11815712347403248</v>
      </c>
      <c r="AZ1230" s="176">
        <f t="shared" si="137"/>
        <v>1.2206298927944148</v>
      </c>
    </row>
    <row r="1231" spans="43:52" x14ac:dyDescent="0.35">
      <c r="AQ1231" s="135">
        <v>1.2270000000000001</v>
      </c>
      <c r="AR1231" s="135">
        <f t="shared" si="138"/>
        <v>447.85500000000002</v>
      </c>
      <c r="AS1231" s="176">
        <f t="shared" si="134"/>
        <v>6.0776159169029551E-2</v>
      </c>
      <c r="AT1231" s="135">
        <v>1.2270000000000001</v>
      </c>
      <c r="AU1231" s="135">
        <f t="shared" si="139"/>
        <v>447.85500000000002</v>
      </c>
      <c r="AV1231" s="176">
        <f t="shared" si="135"/>
        <v>1.041696610151353</v>
      </c>
      <c r="AW1231" s="135">
        <v>1.2270000000000001</v>
      </c>
      <c r="AX1231" s="135">
        <f t="shared" si="140"/>
        <v>447.85500000000002</v>
      </c>
      <c r="AY1231" s="90">
        <f t="shared" si="136"/>
        <v>0.11849959944242973</v>
      </c>
      <c r="AZ1231" s="176">
        <f t="shared" si="137"/>
        <v>1.2209723687628122</v>
      </c>
    </row>
    <row r="1232" spans="43:52" x14ac:dyDescent="0.35">
      <c r="AQ1232" s="135">
        <v>1.228</v>
      </c>
      <c r="AR1232" s="135">
        <f t="shared" si="138"/>
        <v>448.21999999999997</v>
      </c>
      <c r="AS1232" s="176">
        <f t="shared" si="134"/>
        <v>6.0776159169029551E-2</v>
      </c>
      <c r="AT1232" s="135">
        <v>1.228</v>
      </c>
      <c r="AU1232" s="135">
        <f t="shared" si="139"/>
        <v>448.21999999999997</v>
      </c>
      <c r="AV1232" s="176">
        <f t="shared" si="135"/>
        <v>1.041696610151353</v>
      </c>
      <c r="AW1232" s="135">
        <v>1.228</v>
      </c>
      <c r="AX1232" s="135">
        <f t="shared" si="140"/>
        <v>448.21999999999997</v>
      </c>
      <c r="AY1232" s="90">
        <f t="shared" si="136"/>
        <v>0.11884207541082575</v>
      </c>
      <c r="AZ1232" s="176">
        <f t="shared" si="137"/>
        <v>1.2213148447312081</v>
      </c>
    </row>
    <row r="1233" spans="43:52" x14ac:dyDescent="0.35">
      <c r="AQ1233" s="135">
        <v>1.2290000000000001</v>
      </c>
      <c r="AR1233" s="135">
        <f t="shared" si="138"/>
        <v>448.58500000000004</v>
      </c>
      <c r="AS1233" s="176">
        <f t="shared" si="134"/>
        <v>6.0776159169029551E-2</v>
      </c>
      <c r="AT1233" s="135">
        <v>1.2290000000000001</v>
      </c>
      <c r="AU1233" s="135">
        <f t="shared" si="139"/>
        <v>448.58500000000004</v>
      </c>
      <c r="AV1233" s="176">
        <f t="shared" si="135"/>
        <v>1.041696610151353</v>
      </c>
      <c r="AW1233" s="135">
        <v>1.2290000000000001</v>
      </c>
      <c r="AX1233" s="135">
        <f t="shared" si="140"/>
        <v>448.58500000000004</v>
      </c>
      <c r="AY1233" s="90">
        <f t="shared" si="136"/>
        <v>0.11918455137922057</v>
      </c>
      <c r="AZ1233" s="176">
        <f t="shared" si="137"/>
        <v>1.2216573206996029</v>
      </c>
    </row>
    <row r="1234" spans="43:52" x14ac:dyDescent="0.35">
      <c r="AQ1234" s="135">
        <v>1.23</v>
      </c>
      <c r="AR1234" s="135">
        <f t="shared" si="138"/>
        <v>448.95</v>
      </c>
      <c r="AS1234" s="176">
        <f t="shared" si="134"/>
        <v>6.0776159169029551E-2</v>
      </c>
      <c r="AT1234" s="135">
        <v>1.23</v>
      </c>
      <c r="AU1234" s="135">
        <f t="shared" si="139"/>
        <v>448.95</v>
      </c>
      <c r="AV1234" s="176">
        <f t="shared" si="135"/>
        <v>1.041696610151353</v>
      </c>
      <c r="AW1234" s="135">
        <v>1.23</v>
      </c>
      <c r="AX1234" s="135">
        <f t="shared" si="140"/>
        <v>448.95</v>
      </c>
      <c r="AY1234" s="90">
        <f t="shared" si="136"/>
        <v>0.11952702734761417</v>
      </c>
      <c r="AZ1234" s="176">
        <f t="shared" si="137"/>
        <v>1.2219997966679965</v>
      </c>
    </row>
    <row r="1235" spans="43:52" x14ac:dyDescent="0.35">
      <c r="AQ1235" s="135">
        <v>1.2310000000000001</v>
      </c>
      <c r="AR1235" s="135">
        <f t="shared" si="138"/>
        <v>449.31500000000005</v>
      </c>
      <c r="AS1235" s="176">
        <f t="shared" si="134"/>
        <v>6.0776159169029551E-2</v>
      </c>
      <c r="AT1235" s="135">
        <v>1.2310000000000001</v>
      </c>
      <c r="AU1235" s="135">
        <f t="shared" si="139"/>
        <v>449.31500000000005</v>
      </c>
      <c r="AV1235" s="176">
        <f t="shared" si="135"/>
        <v>1.041696610151353</v>
      </c>
      <c r="AW1235" s="135">
        <v>1.2310000000000001</v>
      </c>
      <c r="AX1235" s="135">
        <f t="shared" si="140"/>
        <v>449.31500000000005</v>
      </c>
      <c r="AY1235" s="90">
        <f t="shared" si="136"/>
        <v>0.11986950331600631</v>
      </c>
      <c r="AZ1235" s="176">
        <f t="shared" si="137"/>
        <v>1.2223422726363886</v>
      </c>
    </row>
    <row r="1236" spans="43:52" x14ac:dyDescent="0.35">
      <c r="AQ1236" s="135">
        <v>1.232</v>
      </c>
      <c r="AR1236" s="135">
        <f t="shared" si="138"/>
        <v>449.68</v>
      </c>
      <c r="AS1236" s="176">
        <f t="shared" si="134"/>
        <v>6.0776159169029551E-2</v>
      </c>
      <c r="AT1236" s="135">
        <v>1.232</v>
      </c>
      <c r="AU1236" s="135">
        <f t="shared" si="139"/>
        <v>449.68</v>
      </c>
      <c r="AV1236" s="176">
        <f t="shared" si="135"/>
        <v>1.041696610151353</v>
      </c>
      <c r="AW1236" s="135">
        <v>1.232</v>
      </c>
      <c r="AX1236" s="135">
        <f t="shared" si="140"/>
        <v>449.68</v>
      </c>
      <c r="AY1236" s="90">
        <f t="shared" si="136"/>
        <v>0.1202119366613771</v>
      </c>
      <c r="AZ1236" s="176">
        <f t="shared" si="137"/>
        <v>1.2226847059817596</v>
      </c>
    </row>
    <row r="1237" spans="43:52" x14ac:dyDescent="0.35">
      <c r="AQ1237" s="135">
        <v>1.2330000000000001</v>
      </c>
      <c r="AR1237" s="135">
        <f t="shared" si="138"/>
        <v>450.04500000000002</v>
      </c>
      <c r="AS1237" s="176">
        <f t="shared" si="134"/>
        <v>6.0776159169029551E-2</v>
      </c>
      <c r="AT1237" s="135">
        <v>1.2330000000000001</v>
      </c>
      <c r="AU1237" s="135">
        <f t="shared" si="139"/>
        <v>450.04500000000002</v>
      </c>
      <c r="AV1237" s="176">
        <f t="shared" si="135"/>
        <v>1.041696610151353</v>
      </c>
      <c r="AW1237" s="135">
        <v>1.2330000000000001</v>
      </c>
      <c r="AX1237" s="135">
        <f t="shared" si="140"/>
        <v>450.04500000000002</v>
      </c>
      <c r="AY1237" s="90">
        <f t="shared" si="136"/>
        <v>0.12055441262976702</v>
      </c>
      <c r="AZ1237" s="176">
        <f t="shared" si="137"/>
        <v>1.2230271819501495</v>
      </c>
    </row>
    <row r="1238" spans="43:52" x14ac:dyDescent="0.35">
      <c r="AQ1238" s="135">
        <v>1.234</v>
      </c>
      <c r="AR1238" s="135">
        <f t="shared" si="138"/>
        <v>450.40999999999997</v>
      </c>
      <c r="AS1238" s="176">
        <f t="shared" si="134"/>
        <v>6.0776159169029551E-2</v>
      </c>
      <c r="AT1238" s="135">
        <v>1.234</v>
      </c>
      <c r="AU1238" s="135">
        <f t="shared" si="139"/>
        <v>450.40999999999997</v>
      </c>
      <c r="AV1238" s="176">
        <f t="shared" si="135"/>
        <v>1.041696610151353</v>
      </c>
      <c r="AW1238" s="135">
        <v>1.234</v>
      </c>
      <c r="AX1238" s="135">
        <f t="shared" si="140"/>
        <v>450.40999999999997</v>
      </c>
      <c r="AY1238" s="90">
        <f t="shared" si="136"/>
        <v>0.12089688859815573</v>
      </c>
      <c r="AZ1238" s="176">
        <f t="shared" si="137"/>
        <v>1.2233696579185382</v>
      </c>
    </row>
    <row r="1239" spans="43:52" x14ac:dyDescent="0.35">
      <c r="AQ1239" s="135">
        <v>1.2350000000000001</v>
      </c>
      <c r="AR1239" s="135">
        <f t="shared" si="138"/>
        <v>450.77500000000003</v>
      </c>
      <c r="AS1239" s="176">
        <f t="shared" si="134"/>
        <v>6.0776159169029551E-2</v>
      </c>
      <c r="AT1239" s="135">
        <v>1.2350000000000001</v>
      </c>
      <c r="AU1239" s="135">
        <f t="shared" si="139"/>
        <v>450.77500000000003</v>
      </c>
      <c r="AV1239" s="176">
        <f t="shared" si="135"/>
        <v>1.041696610151353</v>
      </c>
      <c r="AW1239" s="135">
        <v>1.2350000000000001</v>
      </c>
      <c r="AX1239" s="135">
        <f t="shared" si="140"/>
        <v>450.77500000000003</v>
      </c>
      <c r="AY1239" s="90">
        <f t="shared" si="136"/>
        <v>0.12123936456654298</v>
      </c>
      <c r="AZ1239" s="176">
        <f t="shared" si="137"/>
        <v>1.2237121338869255</v>
      </c>
    </row>
    <row r="1240" spans="43:52" x14ac:dyDescent="0.35">
      <c r="AQ1240" s="135">
        <v>1.236</v>
      </c>
      <c r="AR1240" s="135">
        <f t="shared" si="138"/>
        <v>451.14</v>
      </c>
      <c r="AS1240" s="176">
        <f t="shared" si="134"/>
        <v>6.0776159169029551E-2</v>
      </c>
      <c r="AT1240" s="135">
        <v>1.236</v>
      </c>
      <c r="AU1240" s="135">
        <f t="shared" si="139"/>
        <v>451.14</v>
      </c>
      <c r="AV1240" s="176">
        <f t="shared" si="135"/>
        <v>1.041696610151353</v>
      </c>
      <c r="AW1240" s="135">
        <v>1.236</v>
      </c>
      <c r="AX1240" s="135">
        <f t="shared" si="140"/>
        <v>451.14</v>
      </c>
      <c r="AY1240" s="90">
        <f t="shared" si="136"/>
        <v>0.12158184053492922</v>
      </c>
      <c r="AZ1240" s="176">
        <f t="shared" si="137"/>
        <v>1.2240546098553116</v>
      </c>
    </row>
    <row r="1241" spans="43:52" x14ac:dyDescent="0.35">
      <c r="AQ1241" s="135">
        <v>1.2370000000000001</v>
      </c>
      <c r="AR1241" s="135">
        <f t="shared" si="138"/>
        <v>451.50500000000005</v>
      </c>
      <c r="AS1241" s="176">
        <f t="shared" si="134"/>
        <v>6.0776159169029551E-2</v>
      </c>
      <c r="AT1241" s="135">
        <v>1.2370000000000001</v>
      </c>
      <c r="AU1241" s="135">
        <f t="shared" si="139"/>
        <v>451.50500000000005</v>
      </c>
      <c r="AV1241" s="176">
        <f t="shared" si="135"/>
        <v>1.041696610151353</v>
      </c>
      <c r="AW1241" s="135">
        <v>1.2370000000000001</v>
      </c>
      <c r="AX1241" s="135">
        <f t="shared" si="140"/>
        <v>451.50500000000005</v>
      </c>
      <c r="AY1241" s="90">
        <f t="shared" si="136"/>
        <v>0.12192431650331426</v>
      </c>
      <c r="AZ1241" s="176">
        <f t="shared" si="137"/>
        <v>1.2243970858236968</v>
      </c>
    </row>
    <row r="1242" spans="43:52" x14ac:dyDescent="0.35">
      <c r="AQ1242" s="135">
        <v>1.238</v>
      </c>
      <c r="AR1242" s="135">
        <f t="shared" si="138"/>
        <v>451.87</v>
      </c>
      <c r="AS1242" s="176">
        <f t="shared" si="134"/>
        <v>6.0776159169029551E-2</v>
      </c>
      <c r="AT1242" s="135">
        <v>1.238</v>
      </c>
      <c r="AU1242" s="135">
        <f t="shared" si="139"/>
        <v>451.87</v>
      </c>
      <c r="AV1242" s="176">
        <f t="shared" si="135"/>
        <v>1.041696610151353</v>
      </c>
      <c r="AW1242" s="135">
        <v>1.238</v>
      </c>
      <c r="AX1242" s="135">
        <f t="shared" si="140"/>
        <v>451.87</v>
      </c>
      <c r="AY1242" s="90">
        <f t="shared" si="136"/>
        <v>0.12226679247169808</v>
      </c>
      <c r="AZ1242" s="176">
        <f t="shared" si="137"/>
        <v>1.2247395617920804</v>
      </c>
    </row>
    <row r="1243" spans="43:52" x14ac:dyDescent="0.35">
      <c r="AQ1243" s="135">
        <v>1.2390000000000001</v>
      </c>
      <c r="AR1243" s="135">
        <f t="shared" si="138"/>
        <v>452.23500000000001</v>
      </c>
      <c r="AS1243" s="176">
        <f t="shared" si="134"/>
        <v>6.0776159169029551E-2</v>
      </c>
      <c r="AT1243" s="135">
        <v>1.2390000000000001</v>
      </c>
      <c r="AU1243" s="135">
        <f t="shared" si="139"/>
        <v>452.23500000000001</v>
      </c>
      <c r="AV1243" s="176">
        <f t="shared" si="135"/>
        <v>1.041696610151353</v>
      </c>
      <c r="AW1243" s="135">
        <v>1.2390000000000001</v>
      </c>
      <c r="AX1243" s="135">
        <f t="shared" si="140"/>
        <v>452.23500000000001</v>
      </c>
      <c r="AY1243" s="90">
        <f t="shared" si="136"/>
        <v>0.12260926844008067</v>
      </c>
      <c r="AZ1243" s="176">
        <f t="shared" si="137"/>
        <v>1.225082037760463</v>
      </c>
    </row>
    <row r="1244" spans="43:52" x14ac:dyDescent="0.35">
      <c r="AQ1244" s="135">
        <v>1.24</v>
      </c>
      <c r="AR1244" s="135">
        <f t="shared" si="138"/>
        <v>452.6</v>
      </c>
      <c r="AS1244" s="176">
        <f t="shared" si="134"/>
        <v>6.0776159169029551E-2</v>
      </c>
      <c r="AT1244" s="135">
        <v>1.24</v>
      </c>
      <c r="AU1244" s="135">
        <f t="shared" si="139"/>
        <v>452.6</v>
      </c>
      <c r="AV1244" s="176">
        <f t="shared" si="135"/>
        <v>1.041696610151353</v>
      </c>
      <c r="AW1244" s="135">
        <v>1.24</v>
      </c>
      <c r="AX1244" s="135">
        <f t="shared" si="140"/>
        <v>452.6</v>
      </c>
      <c r="AY1244" s="90">
        <f t="shared" si="136"/>
        <v>0.12295170178544146</v>
      </c>
      <c r="AZ1244" s="176">
        <f t="shared" si="137"/>
        <v>1.225424471105824</v>
      </c>
    </row>
    <row r="1245" spans="43:52" x14ac:dyDescent="0.35">
      <c r="AQ1245" s="135">
        <v>1.2410000000000001</v>
      </c>
      <c r="AR1245" s="135">
        <f t="shared" si="138"/>
        <v>452.96500000000003</v>
      </c>
      <c r="AS1245" s="176">
        <f t="shared" si="134"/>
        <v>6.0776159169029551E-2</v>
      </c>
      <c r="AT1245" s="135">
        <v>1.2410000000000001</v>
      </c>
      <c r="AU1245" s="135">
        <f t="shared" si="139"/>
        <v>452.96500000000003</v>
      </c>
      <c r="AV1245" s="176">
        <f t="shared" si="135"/>
        <v>1.041696610151353</v>
      </c>
      <c r="AW1245" s="135">
        <v>1.2410000000000001</v>
      </c>
      <c r="AX1245" s="135">
        <f t="shared" si="140"/>
        <v>452.96500000000003</v>
      </c>
      <c r="AY1245" s="90">
        <f t="shared" si="136"/>
        <v>0.12329417775382161</v>
      </c>
      <c r="AZ1245" s="176">
        <f t="shared" si="137"/>
        <v>1.2257669470742041</v>
      </c>
    </row>
    <row r="1246" spans="43:52" x14ac:dyDescent="0.35">
      <c r="AQ1246" s="135">
        <v>1.242</v>
      </c>
      <c r="AR1246" s="135">
        <f t="shared" si="138"/>
        <v>453.33</v>
      </c>
      <c r="AS1246" s="176">
        <f t="shared" si="134"/>
        <v>6.0776159169029551E-2</v>
      </c>
      <c r="AT1246" s="135">
        <v>1.242</v>
      </c>
      <c r="AU1246" s="135">
        <f t="shared" si="139"/>
        <v>453.33</v>
      </c>
      <c r="AV1246" s="176">
        <f t="shared" si="135"/>
        <v>1.041696610151353</v>
      </c>
      <c r="AW1246" s="135">
        <v>1.242</v>
      </c>
      <c r="AX1246" s="135">
        <f t="shared" si="140"/>
        <v>453.33</v>
      </c>
      <c r="AY1246" s="90">
        <f t="shared" si="136"/>
        <v>0.12363665372220053</v>
      </c>
      <c r="AZ1246" s="176">
        <f t="shared" si="137"/>
        <v>1.2261094230425829</v>
      </c>
    </row>
    <row r="1247" spans="43:52" x14ac:dyDescent="0.35">
      <c r="AQ1247" s="135">
        <v>1.2430000000000001</v>
      </c>
      <c r="AR1247" s="135">
        <f t="shared" si="138"/>
        <v>453.69500000000005</v>
      </c>
      <c r="AS1247" s="176">
        <f t="shared" si="134"/>
        <v>6.0776159169029551E-2</v>
      </c>
      <c r="AT1247" s="135">
        <v>1.2430000000000001</v>
      </c>
      <c r="AU1247" s="135">
        <f t="shared" si="139"/>
        <v>453.69500000000005</v>
      </c>
      <c r="AV1247" s="176">
        <f t="shared" si="135"/>
        <v>1.041696610151353</v>
      </c>
      <c r="AW1247" s="135">
        <v>1.2430000000000001</v>
      </c>
      <c r="AX1247" s="135">
        <f t="shared" si="140"/>
        <v>453.69500000000005</v>
      </c>
      <c r="AY1247" s="90">
        <f t="shared" si="136"/>
        <v>0.12397912969057802</v>
      </c>
      <c r="AZ1247" s="176">
        <f t="shared" si="137"/>
        <v>1.2264518990109605</v>
      </c>
    </row>
    <row r="1248" spans="43:52" x14ac:dyDescent="0.35">
      <c r="AQ1248" s="135">
        <v>1.244</v>
      </c>
      <c r="AR1248" s="135">
        <f t="shared" si="138"/>
        <v>454.06</v>
      </c>
      <c r="AS1248" s="176">
        <f t="shared" si="134"/>
        <v>6.0776159169029551E-2</v>
      </c>
      <c r="AT1248" s="135">
        <v>1.244</v>
      </c>
      <c r="AU1248" s="135">
        <f t="shared" si="139"/>
        <v>454.06</v>
      </c>
      <c r="AV1248" s="176">
        <f t="shared" si="135"/>
        <v>1.041696610151353</v>
      </c>
      <c r="AW1248" s="135">
        <v>1.244</v>
      </c>
      <c r="AX1248" s="135">
        <f t="shared" si="140"/>
        <v>454.06</v>
      </c>
      <c r="AY1248" s="90">
        <f t="shared" si="136"/>
        <v>0.12432160565895449</v>
      </c>
      <c r="AZ1248" s="176">
        <f t="shared" si="137"/>
        <v>1.2267943749793369</v>
      </c>
    </row>
    <row r="1249" spans="43:52" x14ac:dyDescent="0.35">
      <c r="AQ1249" s="135">
        <v>1.2450000000000001</v>
      </c>
      <c r="AR1249" s="135">
        <f t="shared" si="138"/>
        <v>454.42500000000001</v>
      </c>
      <c r="AS1249" s="176">
        <f t="shared" si="134"/>
        <v>6.0776159169029551E-2</v>
      </c>
      <c r="AT1249" s="135">
        <v>1.2450000000000001</v>
      </c>
      <c r="AU1249" s="135">
        <f t="shared" si="139"/>
        <v>454.42500000000001</v>
      </c>
      <c r="AV1249" s="176">
        <f t="shared" si="135"/>
        <v>1.041696610151353</v>
      </c>
      <c r="AW1249" s="135">
        <v>1.2450000000000001</v>
      </c>
      <c r="AX1249" s="135">
        <f t="shared" si="140"/>
        <v>454.42500000000001</v>
      </c>
      <c r="AY1249" s="90">
        <f t="shared" si="136"/>
        <v>0.12466408162732975</v>
      </c>
      <c r="AZ1249" s="176">
        <f t="shared" si="137"/>
        <v>1.2271368509477121</v>
      </c>
    </row>
    <row r="1250" spans="43:52" x14ac:dyDescent="0.35">
      <c r="AQ1250" s="135">
        <v>1.246</v>
      </c>
      <c r="AR1250" s="135">
        <f t="shared" si="138"/>
        <v>454.79</v>
      </c>
      <c r="AS1250" s="176">
        <f t="shared" si="134"/>
        <v>6.0776159169029551E-2</v>
      </c>
      <c r="AT1250" s="135">
        <v>1.246</v>
      </c>
      <c r="AU1250" s="135">
        <f t="shared" si="139"/>
        <v>454.79</v>
      </c>
      <c r="AV1250" s="176">
        <f t="shared" si="135"/>
        <v>1.041696610151353</v>
      </c>
      <c r="AW1250" s="135">
        <v>1.246</v>
      </c>
      <c r="AX1250" s="135">
        <f t="shared" si="140"/>
        <v>454.79</v>
      </c>
      <c r="AY1250" s="90">
        <f t="shared" si="136"/>
        <v>0.12500655759570378</v>
      </c>
      <c r="AZ1250" s="176">
        <f t="shared" si="137"/>
        <v>1.2274793269160862</v>
      </c>
    </row>
    <row r="1251" spans="43:52" x14ac:dyDescent="0.35">
      <c r="AQ1251" s="135">
        <v>1.2470000000000001</v>
      </c>
      <c r="AR1251" s="135">
        <f t="shared" si="138"/>
        <v>455.15500000000003</v>
      </c>
      <c r="AS1251" s="176">
        <f t="shared" si="134"/>
        <v>6.0776159169029551E-2</v>
      </c>
      <c r="AT1251" s="135">
        <v>1.2470000000000001</v>
      </c>
      <c r="AU1251" s="135">
        <f t="shared" si="139"/>
        <v>455.15500000000003</v>
      </c>
      <c r="AV1251" s="176">
        <f t="shared" si="135"/>
        <v>1.041696610151353</v>
      </c>
      <c r="AW1251" s="135">
        <v>1.2470000000000001</v>
      </c>
      <c r="AX1251" s="135">
        <f t="shared" si="140"/>
        <v>455.15500000000003</v>
      </c>
      <c r="AY1251" s="90">
        <f t="shared" si="136"/>
        <v>0.12534903356407659</v>
      </c>
      <c r="AZ1251" s="176">
        <f t="shared" si="137"/>
        <v>1.227821802884459</v>
      </c>
    </row>
    <row r="1252" spans="43:52" x14ac:dyDescent="0.35">
      <c r="AQ1252" s="135">
        <v>1.248</v>
      </c>
      <c r="AR1252" s="135">
        <f t="shared" si="138"/>
        <v>455.52</v>
      </c>
      <c r="AS1252" s="176">
        <f t="shared" si="134"/>
        <v>6.0776159169029551E-2</v>
      </c>
      <c r="AT1252" s="135">
        <v>1.248</v>
      </c>
      <c r="AU1252" s="135">
        <f t="shared" si="139"/>
        <v>455.52</v>
      </c>
      <c r="AV1252" s="176">
        <f t="shared" si="135"/>
        <v>1.041696610151353</v>
      </c>
      <c r="AW1252" s="135">
        <v>1.248</v>
      </c>
      <c r="AX1252" s="135">
        <f t="shared" si="140"/>
        <v>455.52</v>
      </c>
      <c r="AY1252" s="90">
        <f t="shared" si="136"/>
        <v>0.12569146690942762</v>
      </c>
      <c r="AZ1252" s="176">
        <f t="shared" si="137"/>
        <v>1.22816423622981</v>
      </c>
    </row>
    <row r="1253" spans="43:52" x14ac:dyDescent="0.35">
      <c r="AQ1253" s="135">
        <v>1.2490000000000001</v>
      </c>
      <c r="AR1253" s="135">
        <f t="shared" si="138"/>
        <v>455.88500000000005</v>
      </c>
      <c r="AS1253" s="176">
        <f t="shared" si="134"/>
        <v>6.0776159169029551E-2</v>
      </c>
      <c r="AT1253" s="135">
        <v>1.2490000000000001</v>
      </c>
      <c r="AU1253" s="135">
        <f t="shared" si="139"/>
        <v>455.88500000000005</v>
      </c>
      <c r="AV1253" s="176">
        <f t="shared" si="135"/>
        <v>1.041696610151353</v>
      </c>
      <c r="AW1253" s="135">
        <v>1.2490000000000001</v>
      </c>
      <c r="AX1253" s="135">
        <f t="shared" si="140"/>
        <v>455.88500000000005</v>
      </c>
      <c r="AY1253" s="90">
        <f t="shared" si="136"/>
        <v>0.12603394287779798</v>
      </c>
      <c r="AZ1253" s="176">
        <f t="shared" si="137"/>
        <v>1.2285067121981803</v>
      </c>
    </row>
    <row r="1254" spans="43:52" x14ac:dyDescent="0.35">
      <c r="AQ1254" s="135">
        <v>1.25</v>
      </c>
      <c r="AR1254" s="135">
        <f t="shared" si="138"/>
        <v>456.25</v>
      </c>
      <c r="AS1254" s="176">
        <f t="shared" si="134"/>
        <v>6.0776159169029551E-2</v>
      </c>
      <c r="AT1254" s="135">
        <v>1.25</v>
      </c>
      <c r="AU1254" s="135">
        <f t="shared" si="139"/>
        <v>456.25</v>
      </c>
      <c r="AV1254" s="176">
        <f t="shared" si="135"/>
        <v>1.041696610151353</v>
      </c>
      <c r="AW1254" s="135">
        <v>1.25</v>
      </c>
      <c r="AX1254" s="135">
        <f t="shared" si="140"/>
        <v>456.25</v>
      </c>
      <c r="AY1254" s="90">
        <f t="shared" si="136"/>
        <v>0.12637641884616713</v>
      </c>
      <c r="AZ1254" s="176">
        <f t="shared" si="137"/>
        <v>1.2288491881665495</v>
      </c>
    </row>
    <row r="1255" spans="43:52" x14ac:dyDescent="0.35">
      <c r="AQ1255" s="135">
        <v>1.2509999999999999</v>
      </c>
      <c r="AR1255" s="135">
        <f t="shared" si="138"/>
        <v>456.61499999999995</v>
      </c>
      <c r="AS1255" s="176">
        <f t="shared" si="134"/>
        <v>6.0776159169029551E-2</v>
      </c>
      <c r="AT1255" s="135">
        <v>1.2509999999999999</v>
      </c>
      <c r="AU1255" s="135">
        <f t="shared" si="139"/>
        <v>456.61499999999995</v>
      </c>
      <c r="AV1255" s="176">
        <f t="shared" si="135"/>
        <v>1.041696610151353</v>
      </c>
      <c r="AW1255" s="135">
        <v>1.2509999999999999</v>
      </c>
      <c r="AX1255" s="135">
        <f t="shared" si="140"/>
        <v>456.61499999999995</v>
      </c>
      <c r="AY1255" s="90">
        <f t="shared" si="136"/>
        <v>0.12671889481453483</v>
      </c>
      <c r="AZ1255" s="176">
        <f t="shared" si="137"/>
        <v>1.2291916641349172</v>
      </c>
    </row>
    <row r="1256" spans="43:52" x14ac:dyDescent="0.35">
      <c r="AQ1256" s="135">
        <v>1.252</v>
      </c>
      <c r="AR1256" s="135">
        <f t="shared" si="138"/>
        <v>456.98</v>
      </c>
      <c r="AS1256" s="176">
        <f t="shared" si="134"/>
        <v>6.0776159169029551E-2</v>
      </c>
      <c r="AT1256" s="135">
        <v>1.252</v>
      </c>
      <c r="AU1256" s="135">
        <f t="shared" si="139"/>
        <v>456.98</v>
      </c>
      <c r="AV1256" s="176">
        <f t="shared" si="135"/>
        <v>1.041696610151353</v>
      </c>
      <c r="AW1256" s="135">
        <v>1.252</v>
      </c>
      <c r="AX1256" s="135">
        <f t="shared" si="140"/>
        <v>456.98</v>
      </c>
      <c r="AY1256" s="90">
        <f t="shared" si="136"/>
        <v>0.12706137078290153</v>
      </c>
      <c r="AZ1256" s="176">
        <f t="shared" si="137"/>
        <v>1.229534140103284</v>
      </c>
    </row>
    <row r="1257" spans="43:52" x14ac:dyDescent="0.35">
      <c r="AQ1257" s="135">
        <v>1.2529999999999999</v>
      </c>
      <c r="AR1257" s="135">
        <f t="shared" si="138"/>
        <v>457.34499999999997</v>
      </c>
      <c r="AS1257" s="176">
        <f t="shared" si="134"/>
        <v>6.0776159169029551E-2</v>
      </c>
      <c r="AT1257" s="135">
        <v>1.2529999999999999</v>
      </c>
      <c r="AU1257" s="135">
        <f t="shared" si="139"/>
        <v>457.34499999999997</v>
      </c>
      <c r="AV1257" s="176">
        <f t="shared" si="135"/>
        <v>1.041696610151353</v>
      </c>
      <c r="AW1257" s="135">
        <v>1.2529999999999999</v>
      </c>
      <c r="AX1257" s="135">
        <f t="shared" si="140"/>
        <v>457.34499999999997</v>
      </c>
      <c r="AY1257" s="90">
        <f t="shared" si="136"/>
        <v>0.12740384675126704</v>
      </c>
      <c r="AZ1257" s="176">
        <f t="shared" si="137"/>
        <v>1.2298766160716494</v>
      </c>
    </row>
    <row r="1258" spans="43:52" x14ac:dyDescent="0.35">
      <c r="AQ1258" s="135">
        <v>1.254</v>
      </c>
      <c r="AR1258" s="135">
        <f t="shared" si="138"/>
        <v>457.71</v>
      </c>
      <c r="AS1258" s="176">
        <f t="shared" si="134"/>
        <v>6.0776159169029551E-2</v>
      </c>
      <c r="AT1258" s="135">
        <v>1.254</v>
      </c>
      <c r="AU1258" s="135">
        <f t="shared" si="139"/>
        <v>457.71</v>
      </c>
      <c r="AV1258" s="176">
        <f t="shared" si="135"/>
        <v>1.041696610151353</v>
      </c>
      <c r="AW1258" s="135">
        <v>1.254</v>
      </c>
      <c r="AX1258" s="135">
        <f t="shared" si="140"/>
        <v>457.71</v>
      </c>
      <c r="AY1258" s="90">
        <f t="shared" si="136"/>
        <v>0.12774632271963129</v>
      </c>
      <c r="AZ1258" s="176">
        <f t="shared" si="137"/>
        <v>1.2302190920400138</v>
      </c>
    </row>
    <row r="1259" spans="43:52" x14ac:dyDescent="0.35">
      <c r="AQ1259" s="135">
        <v>1.2549999999999999</v>
      </c>
      <c r="AR1259" s="135">
        <f t="shared" si="138"/>
        <v>458.07499999999999</v>
      </c>
      <c r="AS1259" s="176">
        <f t="shared" si="134"/>
        <v>6.0776159169029551E-2</v>
      </c>
      <c r="AT1259" s="135">
        <v>1.2549999999999999</v>
      </c>
      <c r="AU1259" s="135">
        <f t="shared" si="139"/>
        <v>458.07499999999999</v>
      </c>
      <c r="AV1259" s="176">
        <f t="shared" si="135"/>
        <v>1.041696610151353</v>
      </c>
      <c r="AW1259" s="135">
        <v>1.2549999999999999</v>
      </c>
      <c r="AX1259" s="135">
        <f t="shared" si="140"/>
        <v>458.07499999999999</v>
      </c>
      <c r="AY1259" s="90">
        <f t="shared" si="136"/>
        <v>0.12808875606497397</v>
      </c>
      <c r="AZ1259" s="176">
        <f t="shared" si="137"/>
        <v>1.2305615253853563</v>
      </c>
    </row>
    <row r="1260" spans="43:52" x14ac:dyDescent="0.35">
      <c r="AQ1260" s="135">
        <v>1.256</v>
      </c>
      <c r="AR1260" s="135">
        <f t="shared" si="138"/>
        <v>458.44</v>
      </c>
      <c r="AS1260" s="176">
        <f t="shared" si="134"/>
        <v>6.0776159169029551E-2</v>
      </c>
      <c r="AT1260" s="135">
        <v>1.256</v>
      </c>
      <c r="AU1260" s="135">
        <f t="shared" si="139"/>
        <v>458.44</v>
      </c>
      <c r="AV1260" s="176">
        <f t="shared" si="135"/>
        <v>1.041696610151353</v>
      </c>
      <c r="AW1260" s="135">
        <v>1.256</v>
      </c>
      <c r="AX1260" s="135">
        <f t="shared" si="140"/>
        <v>458.44</v>
      </c>
      <c r="AY1260" s="90">
        <f t="shared" si="136"/>
        <v>0.12843123203333578</v>
      </c>
      <c r="AZ1260" s="176">
        <f t="shared" si="137"/>
        <v>1.2309040013537182</v>
      </c>
    </row>
    <row r="1261" spans="43:52" x14ac:dyDescent="0.35">
      <c r="AQ1261" s="135">
        <v>1.2569999999999999</v>
      </c>
      <c r="AR1261" s="135">
        <f t="shared" si="138"/>
        <v>458.80499999999995</v>
      </c>
      <c r="AS1261" s="176">
        <f t="shared" si="134"/>
        <v>6.0776159169029551E-2</v>
      </c>
      <c r="AT1261" s="135">
        <v>1.2569999999999999</v>
      </c>
      <c r="AU1261" s="135">
        <f t="shared" si="139"/>
        <v>458.80499999999995</v>
      </c>
      <c r="AV1261" s="176">
        <f t="shared" si="135"/>
        <v>1.041696610151353</v>
      </c>
      <c r="AW1261" s="135">
        <v>1.2569999999999999</v>
      </c>
      <c r="AX1261" s="135">
        <f t="shared" si="140"/>
        <v>458.80499999999995</v>
      </c>
      <c r="AY1261" s="90">
        <f t="shared" si="136"/>
        <v>0.12877370800169616</v>
      </c>
      <c r="AZ1261" s="176">
        <f t="shared" si="137"/>
        <v>1.2312464773220786</v>
      </c>
    </row>
    <row r="1262" spans="43:52" x14ac:dyDescent="0.35">
      <c r="AQ1262" s="135">
        <v>1.258</v>
      </c>
      <c r="AR1262" s="135">
        <f t="shared" si="138"/>
        <v>459.17</v>
      </c>
      <c r="AS1262" s="176">
        <f t="shared" si="134"/>
        <v>6.0776159169029551E-2</v>
      </c>
      <c r="AT1262" s="135">
        <v>1.258</v>
      </c>
      <c r="AU1262" s="135">
        <f t="shared" si="139"/>
        <v>459.17</v>
      </c>
      <c r="AV1262" s="176">
        <f t="shared" si="135"/>
        <v>1.041696610151353</v>
      </c>
      <c r="AW1262" s="135">
        <v>1.258</v>
      </c>
      <c r="AX1262" s="135">
        <f t="shared" si="140"/>
        <v>459.17</v>
      </c>
      <c r="AY1262" s="90">
        <f t="shared" si="136"/>
        <v>0.12911618397005553</v>
      </c>
      <c r="AZ1262" s="176">
        <f t="shared" si="137"/>
        <v>1.231588953290438</v>
      </c>
    </row>
    <row r="1263" spans="43:52" x14ac:dyDescent="0.35">
      <c r="AQ1263" s="135">
        <v>1.2589999999999999</v>
      </c>
      <c r="AR1263" s="135">
        <f t="shared" si="138"/>
        <v>459.53499999999997</v>
      </c>
      <c r="AS1263" s="176">
        <f t="shared" si="134"/>
        <v>6.0776159169029551E-2</v>
      </c>
      <c r="AT1263" s="135">
        <v>1.2589999999999999</v>
      </c>
      <c r="AU1263" s="135">
        <f t="shared" si="139"/>
        <v>459.53499999999997</v>
      </c>
      <c r="AV1263" s="176">
        <f t="shared" si="135"/>
        <v>1.041696610151353</v>
      </c>
      <c r="AW1263" s="135">
        <v>1.2589999999999999</v>
      </c>
      <c r="AX1263" s="135">
        <f t="shared" si="140"/>
        <v>459.53499999999997</v>
      </c>
      <c r="AY1263" s="90">
        <f t="shared" si="136"/>
        <v>0.12945865993841368</v>
      </c>
      <c r="AZ1263" s="176">
        <f t="shared" si="137"/>
        <v>1.2319314292587962</v>
      </c>
    </row>
    <row r="1264" spans="43:52" x14ac:dyDescent="0.35">
      <c r="AQ1264" s="135">
        <v>1.26</v>
      </c>
      <c r="AR1264" s="135">
        <f t="shared" si="138"/>
        <v>459.9</v>
      </c>
      <c r="AS1264" s="176">
        <f t="shared" si="134"/>
        <v>6.0776159169029551E-2</v>
      </c>
      <c r="AT1264" s="135">
        <v>1.26</v>
      </c>
      <c r="AU1264" s="135">
        <f t="shared" si="139"/>
        <v>459.9</v>
      </c>
      <c r="AV1264" s="176">
        <f t="shared" si="135"/>
        <v>1.041696610151353</v>
      </c>
      <c r="AW1264" s="135">
        <v>1.26</v>
      </c>
      <c r="AX1264" s="135">
        <f t="shared" si="140"/>
        <v>459.9</v>
      </c>
      <c r="AY1264" s="90">
        <f t="shared" si="136"/>
        <v>0.12980113590677039</v>
      </c>
      <c r="AZ1264" s="176">
        <f t="shared" si="137"/>
        <v>1.2322739052271527</v>
      </c>
    </row>
    <row r="1265" spans="43:52" x14ac:dyDescent="0.35">
      <c r="AQ1265" s="135">
        <v>1.2609999999999999</v>
      </c>
      <c r="AR1265" s="135">
        <f t="shared" si="138"/>
        <v>460.26499999999999</v>
      </c>
      <c r="AS1265" s="176">
        <f t="shared" si="134"/>
        <v>6.0776159169029551E-2</v>
      </c>
      <c r="AT1265" s="135">
        <v>1.2609999999999999</v>
      </c>
      <c r="AU1265" s="135">
        <f t="shared" si="139"/>
        <v>460.26499999999999</v>
      </c>
      <c r="AV1265" s="176">
        <f t="shared" si="135"/>
        <v>1.041696610151353</v>
      </c>
      <c r="AW1265" s="135">
        <v>1.2609999999999999</v>
      </c>
      <c r="AX1265" s="135">
        <f t="shared" si="140"/>
        <v>460.26499999999999</v>
      </c>
      <c r="AY1265" s="90">
        <f t="shared" si="136"/>
        <v>0.1301436118751261</v>
      </c>
      <c r="AZ1265" s="176">
        <f t="shared" si="137"/>
        <v>1.2326163811955084</v>
      </c>
    </row>
    <row r="1266" spans="43:52" x14ac:dyDescent="0.35">
      <c r="AQ1266" s="135">
        <v>1.262</v>
      </c>
      <c r="AR1266" s="135">
        <f t="shared" si="138"/>
        <v>460.63</v>
      </c>
      <c r="AS1266" s="176">
        <f t="shared" si="134"/>
        <v>6.0776159169029551E-2</v>
      </c>
      <c r="AT1266" s="135">
        <v>1.262</v>
      </c>
      <c r="AU1266" s="135">
        <f t="shared" si="139"/>
        <v>460.63</v>
      </c>
      <c r="AV1266" s="176">
        <f t="shared" si="135"/>
        <v>1.041696610151353</v>
      </c>
      <c r="AW1266" s="135">
        <v>1.262</v>
      </c>
      <c r="AX1266" s="135">
        <f t="shared" si="140"/>
        <v>460.63</v>
      </c>
      <c r="AY1266" s="90">
        <f t="shared" si="136"/>
        <v>0.13048608784348059</v>
      </c>
      <c r="AZ1266" s="176">
        <f t="shared" si="137"/>
        <v>1.232958857163863</v>
      </c>
    </row>
    <row r="1267" spans="43:52" x14ac:dyDescent="0.35">
      <c r="AQ1267" s="135">
        <v>1.2629999999999999</v>
      </c>
      <c r="AR1267" s="135">
        <f t="shared" si="138"/>
        <v>460.99499999999995</v>
      </c>
      <c r="AS1267" s="176">
        <f t="shared" si="134"/>
        <v>6.0776159169029551E-2</v>
      </c>
      <c r="AT1267" s="135">
        <v>1.2629999999999999</v>
      </c>
      <c r="AU1267" s="135">
        <f t="shared" si="139"/>
        <v>460.99499999999995</v>
      </c>
      <c r="AV1267" s="176">
        <f t="shared" si="135"/>
        <v>1.041696610151353</v>
      </c>
      <c r="AW1267" s="135">
        <v>1.2629999999999999</v>
      </c>
      <c r="AX1267" s="135">
        <f t="shared" si="140"/>
        <v>460.99499999999995</v>
      </c>
      <c r="AY1267" s="90">
        <f t="shared" si="136"/>
        <v>0.1308285211888135</v>
      </c>
      <c r="AZ1267" s="176">
        <f t="shared" si="137"/>
        <v>1.2333012905091958</v>
      </c>
    </row>
    <row r="1268" spans="43:52" x14ac:dyDescent="0.35">
      <c r="AQ1268" s="135">
        <v>1.264</v>
      </c>
      <c r="AR1268" s="135">
        <f t="shared" si="138"/>
        <v>461.36</v>
      </c>
      <c r="AS1268" s="176">
        <f t="shared" si="134"/>
        <v>6.0776159169029551E-2</v>
      </c>
      <c r="AT1268" s="135">
        <v>1.264</v>
      </c>
      <c r="AU1268" s="135">
        <f t="shared" si="139"/>
        <v>461.36</v>
      </c>
      <c r="AV1268" s="176">
        <f t="shared" si="135"/>
        <v>1.041696610151353</v>
      </c>
      <c r="AW1268" s="135">
        <v>1.264</v>
      </c>
      <c r="AX1268" s="135">
        <f t="shared" si="140"/>
        <v>461.36</v>
      </c>
      <c r="AY1268" s="90">
        <f t="shared" si="136"/>
        <v>0.13117099715716529</v>
      </c>
      <c r="AZ1268" s="176">
        <f t="shared" si="137"/>
        <v>1.2336437664775477</v>
      </c>
    </row>
    <row r="1269" spans="43:52" x14ac:dyDescent="0.35">
      <c r="AQ1269" s="135">
        <v>1.2649999999999999</v>
      </c>
      <c r="AR1269" s="135">
        <f t="shared" si="138"/>
        <v>461.72499999999997</v>
      </c>
      <c r="AS1269" s="176">
        <f t="shared" si="134"/>
        <v>6.0776159169029551E-2</v>
      </c>
      <c r="AT1269" s="135">
        <v>1.2649999999999999</v>
      </c>
      <c r="AU1269" s="135">
        <f t="shared" si="139"/>
        <v>461.72499999999997</v>
      </c>
      <c r="AV1269" s="176">
        <f t="shared" si="135"/>
        <v>1.041696610151353</v>
      </c>
      <c r="AW1269" s="135">
        <v>1.2649999999999999</v>
      </c>
      <c r="AX1269" s="135">
        <f t="shared" si="140"/>
        <v>461.72499999999997</v>
      </c>
      <c r="AY1269" s="90">
        <f t="shared" si="136"/>
        <v>0.13151347312551637</v>
      </c>
      <c r="AZ1269" s="176">
        <f t="shared" si="137"/>
        <v>1.2339862424458987</v>
      </c>
    </row>
    <row r="1270" spans="43:52" x14ac:dyDescent="0.35">
      <c r="AQ1270" s="135">
        <v>1.266</v>
      </c>
      <c r="AR1270" s="135">
        <f t="shared" si="138"/>
        <v>462.09000000000003</v>
      </c>
      <c r="AS1270" s="176">
        <f t="shared" si="134"/>
        <v>6.0776159169029551E-2</v>
      </c>
      <c r="AT1270" s="135">
        <v>1.266</v>
      </c>
      <c r="AU1270" s="135">
        <f t="shared" si="139"/>
        <v>462.09000000000003</v>
      </c>
      <c r="AV1270" s="176">
        <f t="shared" si="135"/>
        <v>1.041696610151353</v>
      </c>
      <c r="AW1270" s="135">
        <v>1.266</v>
      </c>
      <c r="AX1270" s="135">
        <f t="shared" si="140"/>
        <v>462.09000000000003</v>
      </c>
      <c r="AY1270" s="90">
        <f t="shared" si="136"/>
        <v>0.13185594909386572</v>
      </c>
      <c r="AZ1270" s="176">
        <f t="shared" si="137"/>
        <v>1.2343287184142482</v>
      </c>
    </row>
    <row r="1271" spans="43:52" x14ac:dyDescent="0.35">
      <c r="AQ1271" s="135">
        <v>1.2669999999999999</v>
      </c>
      <c r="AR1271" s="135">
        <f t="shared" si="138"/>
        <v>462.45499999999998</v>
      </c>
      <c r="AS1271" s="176">
        <f t="shared" si="134"/>
        <v>6.0776159169029551E-2</v>
      </c>
      <c r="AT1271" s="135">
        <v>1.2669999999999999</v>
      </c>
      <c r="AU1271" s="135">
        <f t="shared" si="139"/>
        <v>462.45499999999998</v>
      </c>
      <c r="AV1271" s="176">
        <f t="shared" si="135"/>
        <v>1.041696610151353</v>
      </c>
      <c r="AW1271" s="135">
        <v>1.2669999999999999</v>
      </c>
      <c r="AX1271" s="135">
        <f t="shared" si="140"/>
        <v>462.45499999999998</v>
      </c>
      <c r="AY1271" s="90">
        <f t="shared" si="136"/>
        <v>0.1321984250622141</v>
      </c>
      <c r="AZ1271" s="176">
        <f t="shared" si="137"/>
        <v>1.2346711943825965</v>
      </c>
    </row>
    <row r="1272" spans="43:52" x14ac:dyDescent="0.35">
      <c r="AQ1272" s="135">
        <v>1.268</v>
      </c>
      <c r="AR1272" s="135">
        <f t="shared" si="138"/>
        <v>462.82</v>
      </c>
      <c r="AS1272" s="176">
        <f t="shared" si="134"/>
        <v>6.0776159169029551E-2</v>
      </c>
      <c r="AT1272" s="135">
        <v>1.268</v>
      </c>
      <c r="AU1272" s="135">
        <f t="shared" si="139"/>
        <v>462.82</v>
      </c>
      <c r="AV1272" s="176">
        <f t="shared" si="135"/>
        <v>1.041696610151353</v>
      </c>
      <c r="AW1272" s="135">
        <v>1.268</v>
      </c>
      <c r="AX1272" s="135">
        <f t="shared" si="140"/>
        <v>462.82</v>
      </c>
      <c r="AY1272" s="90">
        <f t="shared" si="136"/>
        <v>0.13254090103056124</v>
      </c>
      <c r="AZ1272" s="176">
        <f t="shared" si="137"/>
        <v>1.2350136703509436</v>
      </c>
    </row>
    <row r="1273" spans="43:52" x14ac:dyDescent="0.35">
      <c r="AQ1273" s="135">
        <v>1.2689999999999999</v>
      </c>
      <c r="AR1273" s="135">
        <f t="shared" si="138"/>
        <v>463.18499999999995</v>
      </c>
      <c r="AS1273" s="176">
        <f t="shared" si="134"/>
        <v>6.0776159169029551E-2</v>
      </c>
      <c r="AT1273" s="135">
        <v>1.2689999999999999</v>
      </c>
      <c r="AU1273" s="135">
        <f t="shared" si="139"/>
        <v>463.18499999999995</v>
      </c>
      <c r="AV1273" s="176">
        <f t="shared" si="135"/>
        <v>1.041696610151353</v>
      </c>
      <c r="AW1273" s="135">
        <v>1.2689999999999999</v>
      </c>
      <c r="AX1273" s="135">
        <f t="shared" si="140"/>
        <v>463.18499999999995</v>
      </c>
      <c r="AY1273" s="90">
        <f t="shared" si="136"/>
        <v>0.13288337699890695</v>
      </c>
      <c r="AZ1273" s="176">
        <f t="shared" si="137"/>
        <v>1.2353561463192895</v>
      </c>
    </row>
    <row r="1274" spans="43:52" x14ac:dyDescent="0.35">
      <c r="AQ1274" s="135">
        <v>1.27</v>
      </c>
      <c r="AR1274" s="135">
        <f t="shared" si="138"/>
        <v>463.55</v>
      </c>
      <c r="AS1274" s="176">
        <f t="shared" si="134"/>
        <v>6.0776159169029551E-2</v>
      </c>
      <c r="AT1274" s="135">
        <v>1.27</v>
      </c>
      <c r="AU1274" s="135">
        <f t="shared" si="139"/>
        <v>463.55</v>
      </c>
      <c r="AV1274" s="176">
        <f t="shared" si="135"/>
        <v>1.041696610151353</v>
      </c>
      <c r="AW1274" s="135">
        <v>1.27</v>
      </c>
      <c r="AX1274" s="135">
        <f t="shared" si="140"/>
        <v>463.55</v>
      </c>
      <c r="AY1274" s="90">
        <f t="shared" si="136"/>
        <v>0.13322585296725167</v>
      </c>
      <c r="AZ1274" s="176">
        <f t="shared" si="137"/>
        <v>1.2356986222876341</v>
      </c>
    </row>
    <row r="1275" spans="43:52" x14ac:dyDescent="0.35">
      <c r="AQ1275" s="135">
        <v>1.2709999999999999</v>
      </c>
      <c r="AR1275" s="135">
        <f t="shared" si="138"/>
        <v>463.91499999999996</v>
      </c>
      <c r="AS1275" s="176">
        <f t="shared" si="134"/>
        <v>6.0776159169029551E-2</v>
      </c>
      <c r="AT1275" s="135">
        <v>1.2709999999999999</v>
      </c>
      <c r="AU1275" s="135">
        <f t="shared" si="139"/>
        <v>463.91499999999996</v>
      </c>
      <c r="AV1275" s="176">
        <f t="shared" si="135"/>
        <v>1.041696610151353</v>
      </c>
      <c r="AW1275" s="135">
        <v>1.2709999999999999</v>
      </c>
      <c r="AX1275" s="135">
        <f t="shared" si="140"/>
        <v>463.91499999999996</v>
      </c>
      <c r="AY1275" s="90">
        <f t="shared" si="136"/>
        <v>0.13356828631257481</v>
      </c>
      <c r="AZ1275" s="176">
        <f t="shared" si="137"/>
        <v>1.2360410556329573</v>
      </c>
    </row>
    <row r="1276" spans="43:52" x14ac:dyDescent="0.35">
      <c r="AQ1276" s="135">
        <v>1.272</v>
      </c>
      <c r="AR1276" s="135">
        <f t="shared" si="138"/>
        <v>464.28000000000003</v>
      </c>
      <c r="AS1276" s="176">
        <f t="shared" si="134"/>
        <v>6.0776159169029551E-2</v>
      </c>
      <c r="AT1276" s="135">
        <v>1.272</v>
      </c>
      <c r="AU1276" s="135">
        <f t="shared" si="139"/>
        <v>464.28000000000003</v>
      </c>
      <c r="AV1276" s="176">
        <f t="shared" si="135"/>
        <v>1.041696610151353</v>
      </c>
      <c r="AW1276" s="135">
        <v>1.272</v>
      </c>
      <c r="AX1276" s="135">
        <f t="shared" si="140"/>
        <v>464.28000000000003</v>
      </c>
      <c r="AY1276" s="90">
        <f t="shared" si="136"/>
        <v>0.13391076228091706</v>
      </c>
      <c r="AZ1276" s="176">
        <f t="shared" si="137"/>
        <v>1.2363835316012994</v>
      </c>
    </row>
    <row r="1277" spans="43:52" x14ac:dyDescent="0.35">
      <c r="AQ1277" s="135">
        <v>1.2729999999999999</v>
      </c>
      <c r="AR1277" s="135">
        <f t="shared" si="138"/>
        <v>464.64499999999998</v>
      </c>
      <c r="AS1277" s="176">
        <f t="shared" si="134"/>
        <v>6.0776159169029551E-2</v>
      </c>
      <c r="AT1277" s="135">
        <v>1.2729999999999999</v>
      </c>
      <c r="AU1277" s="135">
        <f t="shared" si="139"/>
        <v>464.64499999999998</v>
      </c>
      <c r="AV1277" s="176">
        <f t="shared" si="135"/>
        <v>1.041696610151353</v>
      </c>
      <c r="AW1277" s="135">
        <v>1.2729999999999999</v>
      </c>
      <c r="AX1277" s="135">
        <f t="shared" si="140"/>
        <v>464.64499999999998</v>
      </c>
      <c r="AY1277" s="90">
        <f t="shared" si="136"/>
        <v>0.13425323824925789</v>
      </c>
      <c r="AZ1277" s="176">
        <f t="shared" si="137"/>
        <v>1.2367260075696402</v>
      </c>
    </row>
    <row r="1278" spans="43:52" x14ac:dyDescent="0.35">
      <c r="AQ1278" s="135">
        <v>1.274</v>
      </c>
      <c r="AR1278" s="135">
        <f t="shared" si="138"/>
        <v>465.01</v>
      </c>
      <c r="AS1278" s="176">
        <f t="shared" si="134"/>
        <v>6.0776159169029551E-2</v>
      </c>
      <c r="AT1278" s="135">
        <v>1.274</v>
      </c>
      <c r="AU1278" s="135">
        <f t="shared" si="139"/>
        <v>465.01</v>
      </c>
      <c r="AV1278" s="176">
        <f t="shared" si="135"/>
        <v>1.041696610151353</v>
      </c>
      <c r="AW1278" s="135">
        <v>1.274</v>
      </c>
      <c r="AX1278" s="135">
        <f t="shared" si="140"/>
        <v>465.01</v>
      </c>
      <c r="AY1278" s="90">
        <f t="shared" si="136"/>
        <v>0.1345957142175977</v>
      </c>
      <c r="AZ1278" s="176">
        <f t="shared" si="137"/>
        <v>1.2370684835379802</v>
      </c>
    </row>
    <row r="1279" spans="43:52" x14ac:dyDescent="0.35">
      <c r="AQ1279" s="135">
        <v>1.2749999999999999</v>
      </c>
      <c r="AR1279" s="135">
        <f t="shared" si="138"/>
        <v>465.37499999999994</v>
      </c>
      <c r="AS1279" s="176">
        <f t="shared" si="134"/>
        <v>6.0776159169029551E-2</v>
      </c>
      <c r="AT1279" s="135">
        <v>1.2749999999999999</v>
      </c>
      <c r="AU1279" s="135">
        <f t="shared" si="139"/>
        <v>465.37499999999994</v>
      </c>
      <c r="AV1279" s="176">
        <f t="shared" si="135"/>
        <v>1.041696610151353</v>
      </c>
      <c r="AW1279" s="135">
        <v>1.2749999999999999</v>
      </c>
      <c r="AX1279" s="135">
        <f t="shared" si="140"/>
        <v>465.37499999999994</v>
      </c>
      <c r="AY1279" s="90">
        <f t="shared" si="136"/>
        <v>0.13493819018593631</v>
      </c>
      <c r="AZ1279" s="176">
        <f t="shared" si="137"/>
        <v>1.2374109595063187</v>
      </c>
    </row>
    <row r="1280" spans="43:52" x14ac:dyDescent="0.35">
      <c r="AQ1280" s="135">
        <v>1.276</v>
      </c>
      <c r="AR1280" s="135">
        <f t="shared" si="138"/>
        <v>465.74</v>
      </c>
      <c r="AS1280" s="176">
        <f t="shared" si="134"/>
        <v>6.0776159169029551E-2</v>
      </c>
      <c r="AT1280" s="135">
        <v>1.276</v>
      </c>
      <c r="AU1280" s="135">
        <f t="shared" si="139"/>
        <v>465.74</v>
      </c>
      <c r="AV1280" s="176">
        <f t="shared" si="135"/>
        <v>1.041696610151353</v>
      </c>
      <c r="AW1280" s="135">
        <v>1.276</v>
      </c>
      <c r="AX1280" s="135">
        <f t="shared" si="140"/>
        <v>465.74</v>
      </c>
      <c r="AY1280" s="90">
        <f t="shared" si="136"/>
        <v>0.13528066615427345</v>
      </c>
      <c r="AZ1280" s="176">
        <f t="shared" si="137"/>
        <v>1.2377534354746558</v>
      </c>
    </row>
    <row r="1281" spans="43:52" x14ac:dyDescent="0.35">
      <c r="AQ1281" s="135">
        <v>1.2769999999999999</v>
      </c>
      <c r="AR1281" s="135">
        <f t="shared" si="138"/>
        <v>466.10499999999996</v>
      </c>
      <c r="AS1281" s="176">
        <f t="shared" si="134"/>
        <v>6.0776159169029551E-2</v>
      </c>
      <c r="AT1281" s="135">
        <v>1.2769999999999999</v>
      </c>
      <c r="AU1281" s="135">
        <f t="shared" si="139"/>
        <v>466.10499999999996</v>
      </c>
      <c r="AV1281" s="176">
        <f t="shared" si="135"/>
        <v>1.041696610151353</v>
      </c>
      <c r="AW1281" s="135">
        <v>1.2769999999999999</v>
      </c>
      <c r="AX1281" s="135">
        <f t="shared" si="140"/>
        <v>466.10499999999996</v>
      </c>
      <c r="AY1281" s="90">
        <f t="shared" si="136"/>
        <v>0.13562314212260984</v>
      </c>
      <c r="AZ1281" s="176">
        <f t="shared" si="137"/>
        <v>1.2380959114429921</v>
      </c>
    </row>
    <row r="1282" spans="43:52" x14ac:dyDescent="0.35">
      <c r="AQ1282" s="135">
        <v>1.278</v>
      </c>
      <c r="AR1282" s="135">
        <f t="shared" si="138"/>
        <v>466.47</v>
      </c>
      <c r="AS1282" s="176">
        <f t="shared" si="134"/>
        <v>6.0776159169029551E-2</v>
      </c>
      <c r="AT1282" s="135">
        <v>1.278</v>
      </c>
      <c r="AU1282" s="135">
        <f t="shared" si="139"/>
        <v>466.47</v>
      </c>
      <c r="AV1282" s="176">
        <f t="shared" si="135"/>
        <v>1.041696610151353</v>
      </c>
      <c r="AW1282" s="135">
        <v>1.278</v>
      </c>
      <c r="AX1282" s="135">
        <f t="shared" si="140"/>
        <v>466.47</v>
      </c>
      <c r="AY1282" s="90">
        <f t="shared" si="136"/>
        <v>0.13596561809094454</v>
      </c>
      <c r="AZ1282" s="176">
        <f t="shared" si="137"/>
        <v>1.2384383874113269</v>
      </c>
    </row>
    <row r="1283" spans="43:52" x14ac:dyDescent="0.35">
      <c r="AQ1283" s="135">
        <v>1.2789999999999999</v>
      </c>
      <c r="AR1283" s="135">
        <f t="shared" si="138"/>
        <v>466.83499999999998</v>
      </c>
      <c r="AS1283" s="176">
        <f t="shared" si="134"/>
        <v>6.0776159169029551E-2</v>
      </c>
      <c r="AT1283" s="135">
        <v>1.2789999999999999</v>
      </c>
      <c r="AU1283" s="135">
        <f t="shared" si="139"/>
        <v>466.83499999999998</v>
      </c>
      <c r="AV1283" s="176">
        <f t="shared" si="135"/>
        <v>1.041696610151353</v>
      </c>
      <c r="AW1283" s="135">
        <v>1.2789999999999999</v>
      </c>
      <c r="AX1283" s="135">
        <f t="shared" si="140"/>
        <v>466.83499999999998</v>
      </c>
      <c r="AY1283" s="90">
        <f t="shared" si="136"/>
        <v>0.1363080514362579</v>
      </c>
      <c r="AZ1283" s="176">
        <f t="shared" si="137"/>
        <v>1.2387808207566402</v>
      </c>
    </row>
    <row r="1284" spans="43:52" x14ac:dyDescent="0.35">
      <c r="AQ1284" s="135">
        <v>1.28</v>
      </c>
      <c r="AR1284" s="135">
        <f t="shared" si="138"/>
        <v>467.2</v>
      </c>
      <c r="AS1284" s="176">
        <f t="shared" ref="AS1284:AS1347" si="141">$BP$36*$BR$20/$BR$13*(1-EXP(-$BR$13*AQ1284))</f>
        <v>6.0776159169029551E-2</v>
      </c>
      <c r="AT1284" s="135">
        <v>1.28</v>
      </c>
      <c r="AU1284" s="135">
        <f t="shared" si="139"/>
        <v>467.2</v>
      </c>
      <c r="AV1284" s="176">
        <f t="shared" ref="AV1284:AV1347" si="142">$BR$15*$BR$20/$BR$14*(1-EXP(-$BR$14*AT1284))-$BR$16*(EXP(-$BR$13*AT1284)-EXP(-$BR$14*AT1284))</f>
        <v>1.041696610151353</v>
      </c>
      <c r="AW1284" s="135">
        <v>1.28</v>
      </c>
      <c r="AX1284" s="135">
        <f t="shared" si="140"/>
        <v>467.2</v>
      </c>
      <c r="AY1284" s="90">
        <f t="shared" ref="AY1284:AY1347" si="143">-EXP(-(Lm)*AW1284)*(-$BR$17+(EXP(Lm-$BR$14)-EXP((Lm-$BR$14)*AW1284))*(($BR$20*$BR$15-$BR$14*$BR$16+$BR$16*Lm)*$BR$14-$BR$20*$BR$15*Lm)/($BR$14*($BR$14-Lm))+$BR$16*($BR$14-Lm)*(1-EXP((Lm-$BR$13)*AW1284))/($BR$13-Lm)+$BR$20*(EXP(Lm*AW1284)-1)*($BR$15*(1/$BR$14-1/Lm)+1/($BP$42*Lm))+($BR$20*$BR$15/$BR$14-$BR$16)*(1-EXP(Lm-$BR$14)))</f>
        <v>0.13665052740459038</v>
      </c>
      <c r="AZ1284" s="176">
        <f t="shared" ref="AZ1284:AZ1347" si="144">AS1284+AV1284+AY1284</f>
        <v>1.2391232967249728</v>
      </c>
    </row>
    <row r="1285" spans="43:52" x14ac:dyDescent="0.35">
      <c r="AQ1285" s="135">
        <v>1.2809999999999999</v>
      </c>
      <c r="AR1285" s="135">
        <f t="shared" si="138"/>
        <v>467.565</v>
      </c>
      <c r="AS1285" s="176">
        <f t="shared" si="141"/>
        <v>6.0776159169029551E-2</v>
      </c>
      <c r="AT1285" s="135">
        <v>1.2809999999999999</v>
      </c>
      <c r="AU1285" s="135">
        <f t="shared" si="139"/>
        <v>467.565</v>
      </c>
      <c r="AV1285" s="176">
        <f t="shared" si="142"/>
        <v>1.041696610151353</v>
      </c>
      <c r="AW1285" s="135">
        <v>1.2809999999999999</v>
      </c>
      <c r="AX1285" s="135">
        <f t="shared" si="140"/>
        <v>467.565</v>
      </c>
      <c r="AY1285" s="90">
        <f t="shared" si="143"/>
        <v>0.13699300337292167</v>
      </c>
      <c r="AZ1285" s="176">
        <f t="shared" si="144"/>
        <v>1.239465772693304</v>
      </c>
    </row>
    <row r="1286" spans="43:52" x14ac:dyDescent="0.35">
      <c r="AQ1286" s="135">
        <v>1.282</v>
      </c>
      <c r="AR1286" s="135">
        <f t="shared" ref="AR1286:AR1349" si="145">AQ1286*365</f>
        <v>467.93</v>
      </c>
      <c r="AS1286" s="176">
        <f t="shared" si="141"/>
        <v>6.0776159169029551E-2</v>
      </c>
      <c r="AT1286" s="135">
        <v>1.282</v>
      </c>
      <c r="AU1286" s="135">
        <f t="shared" ref="AU1286:AU1349" si="146">AT1286*365</f>
        <v>467.93</v>
      </c>
      <c r="AV1286" s="176">
        <f t="shared" si="142"/>
        <v>1.041696610151353</v>
      </c>
      <c r="AW1286" s="135">
        <v>1.282</v>
      </c>
      <c r="AX1286" s="135">
        <f t="shared" ref="AX1286:AX1349" si="147">AW1286*365</f>
        <v>467.93</v>
      </c>
      <c r="AY1286" s="90">
        <f t="shared" si="143"/>
        <v>0.13733547934125148</v>
      </c>
      <c r="AZ1286" s="176">
        <f t="shared" si="144"/>
        <v>1.239808248661634</v>
      </c>
    </row>
    <row r="1287" spans="43:52" x14ac:dyDescent="0.35">
      <c r="AQ1287" s="135">
        <v>1.2829999999999999</v>
      </c>
      <c r="AR1287" s="135">
        <f t="shared" si="145"/>
        <v>468.29499999999996</v>
      </c>
      <c r="AS1287" s="176">
        <f t="shared" si="141"/>
        <v>6.0776159169029551E-2</v>
      </c>
      <c r="AT1287" s="135">
        <v>1.2829999999999999</v>
      </c>
      <c r="AU1287" s="135">
        <f t="shared" si="146"/>
        <v>468.29499999999996</v>
      </c>
      <c r="AV1287" s="176">
        <f t="shared" si="142"/>
        <v>1.041696610151353</v>
      </c>
      <c r="AW1287" s="135">
        <v>1.2829999999999999</v>
      </c>
      <c r="AX1287" s="135">
        <f t="shared" si="147"/>
        <v>468.29499999999996</v>
      </c>
      <c r="AY1287" s="90">
        <f t="shared" si="143"/>
        <v>0.1376779553095803</v>
      </c>
      <c r="AZ1287" s="176">
        <f t="shared" si="144"/>
        <v>1.2401507246299628</v>
      </c>
    </row>
    <row r="1288" spans="43:52" x14ac:dyDescent="0.35">
      <c r="AQ1288" s="135">
        <v>1.284</v>
      </c>
      <c r="AR1288" s="135">
        <f t="shared" si="145"/>
        <v>468.66</v>
      </c>
      <c r="AS1288" s="176">
        <f t="shared" si="141"/>
        <v>6.0776159169029551E-2</v>
      </c>
      <c r="AT1288" s="135">
        <v>1.284</v>
      </c>
      <c r="AU1288" s="135">
        <f t="shared" si="146"/>
        <v>468.66</v>
      </c>
      <c r="AV1288" s="176">
        <f t="shared" si="142"/>
        <v>1.041696610151353</v>
      </c>
      <c r="AW1288" s="135">
        <v>1.284</v>
      </c>
      <c r="AX1288" s="135">
        <f t="shared" si="147"/>
        <v>468.66</v>
      </c>
      <c r="AY1288" s="90">
        <f t="shared" si="143"/>
        <v>0.13802043127790789</v>
      </c>
      <c r="AZ1288" s="176">
        <f t="shared" si="144"/>
        <v>1.2404932005982903</v>
      </c>
    </row>
    <row r="1289" spans="43:52" x14ac:dyDescent="0.35">
      <c r="AQ1289" s="135">
        <v>1.2849999999999999</v>
      </c>
      <c r="AR1289" s="135">
        <f t="shared" si="145"/>
        <v>469.02499999999998</v>
      </c>
      <c r="AS1289" s="176">
        <f t="shared" si="141"/>
        <v>6.0776159169029551E-2</v>
      </c>
      <c r="AT1289" s="135">
        <v>1.2849999999999999</v>
      </c>
      <c r="AU1289" s="135">
        <f t="shared" si="146"/>
        <v>469.02499999999998</v>
      </c>
      <c r="AV1289" s="176">
        <f t="shared" si="142"/>
        <v>1.041696610151353</v>
      </c>
      <c r="AW1289" s="135">
        <v>1.2849999999999999</v>
      </c>
      <c r="AX1289" s="135">
        <f t="shared" si="147"/>
        <v>469.02499999999998</v>
      </c>
      <c r="AY1289" s="90">
        <f t="shared" si="143"/>
        <v>0.13836290724623407</v>
      </c>
      <c r="AZ1289" s="176">
        <f t="shared" si="144"/>
        <v>1.2408356765666164</v>
      </c>
    </row>
    <row r="1290" spans="43:52" x14ac:dyDescent="0.35">
      <c r="AQ1290" s="135">
        <v>1.286</v>
      </c>
      <c r="AR1290" s="135">
        <f t="shared" si="145"/>
        <v>469.39</v>
      </c>
      <c r="AS1290" s="176">
        <f t="shared" si="141"/>
        <v>6.0776159169029551E-2</v>
      </c>
      <c r="AT1290" s="135">
        <v>1.286</v>
      </c>
      <c r="AU1290" s="135">
        <f t="shared" si="146"/>
        <v>469.39</v>
      </c>
      <c r="AV1290" s="176">
        <f t="shared" si="142"/>
        <v>1.041696610151353</v>
      </c>
      <c r="AW1290" s="135">
        <v>1.286</v>
      </c>
      <c r="AX1290" s="135">
        <f t="shared" si="147"/>
        <v>469.39</v>
      </c>
      <c r="AY1290" s="90">
        <f t="shared" si="143"/>
        <v>0.13870538321455922</v>
      </c>
      <c r="AZ1290" s="176">
        <f t="shared" si="144"/>
        <v>1.2411781525349417</v>
      </c>
    </row>
    <row r="1291" spans="43:52" x14ac:dyDescent="0.35">
      <c r="AQ1291" s="135">
        <v>1.2869999999999999</v>
      </c>
      <c r="AR1291" s="135">
        <f t="shared" si="145"/>
        <v>469.755</v>
      </c>
      <c r="AS1291" s="176">
        <f t="shared" si="141"/>
        <v>6.0776159169029551E-2</v>
      </c>
      <c r="AT1291" s="135">
        <v>1.2869999999999999</v>
      </c>
      <c r="AU1291" s="135">
        <f t="shared" si="146"/>
        <v>469.755</v>
      </c>
      <c r="AV1291" s="176">
        <f t="shared" si="142"/>
        <v>1.041696610151353</v>
      </c>
      <c r="AW1291" s="135">
        <v>1.2869999999999999</v>
      </c>
      <c r="AX1291" s="135">
        <f t="shared" si="147"/>
        <v>469.755</v>
      </c>
      <c r="AY1291" s="90">
        <f t="shared" si="143"/>
        <v>0.13904781655986279</v>
      </c>
      <c r="AZ1291" s="176">
        <f t="shared" si="144"/>
        <v>1.2415205858802452</v>
      </c>
    </row>
    <row r="1292" spans="43:52" x14ac:dyDescent="0.35">
      <c r="AQ1292" s="135">
        <v>1.288</v>
      </c>
      <c r="AR1292" s="135">
        <f t="shared" si="145"/>
        <v>470.12</v>
      </c>
      <c r="AS1292" s="176">
        <f t="shared" si="141"/>
        <v>6.0776159169029551E-2</v>
      </c>
      <c r="AT1292" s="135">
        <v>1.288</v>
      </c>
      <c r="AU1292" s="135">
        <f t="shared" si="146"/>
        <v>470.12</v>
      </c>
      <c r="AV1292" s="176">
        <f t="shared" si="142"/>
        <v>1.041696610151353</v>
      </c>
      <c r="AW1292" s="135">
        <v>1.288</v>
      </c>
      <c r="AX1292" s="135">
        <f t="shared" si="147"/>
        <v>470.12</v>
      </c>
      <c r="AY1292" s="90">
        <f t="shared" si="143"/>
        <v>0.13939029252818552</v>
      </c>
      <c r="AZ1292" s="176">
        <f t="shared" si="144"/>
        <v>1.241863061848568</v>
      </c>
    </row>
    <row r="1293" spans="43:52" x14ac:dyDescent="0.35">
      <c r="AQ1293" s="135">
        <v>1.2889999999999999</v>
      </c>
      <c r="AR1293" s="135">
        <f t="shared" si="145"/>
        <v>470.48499999999996</v>
      </c>
      <c r="AS1293" s="176">
        <f t="shared" si="141"/>
        <v>6.0776159169029551E-2</v>
      </c>
      <c r="AT1293" s="135">
        <v>1.2889999999999999</v>
      </c>
      <c r="AU1293" s="135">
        <f t="shared" si="146"/>
        <v>470.48499999999996</v>
      </c>
      <c r="AV1293" s="176">
        <f t="shared" si="142"/>
        <v>1.041696610151353</v>
      </c>
      <c r="AW1293" s="135">
        <v>1.2889999999999999</v>
      </c>
      <c r="AX1293" s="135">
        <f t="shared" si="147"/>
        <v>470.48499999999996</v>
      </c>
      <c r="AY1293" s="90">
        <f t="shared" si="143"/>
        <v>0.13973276849650701</v>
      </c>
      <c r="AZ1293" s="176">
        <f t="shared" si="144"/>
        <v>1.2422055378168895</v>
      </c>
    </row>
    <row r="1294" spans="43:52" x14ac:dyDescent="0.35">
      <c r="AQ1294" s="135">
        <v>1.29</v>
      </c>
      <c r="AR1294" s="135">
        <f t="shared" si="145"/>
        <v>470.85</v>
      </c>
      <c r="AS1294" s="176">
        <f t="shared" si="141"/>
        <v>6.0776159169029551E-2</v>
      </c>
      <c r="AT1294" s="135">
        <v>1.29</v>
      </c>
      <c r="AU1294" s="135">
        <f t="shared" si="146"/>
        <v>470.85</v>
      </c>
      <c r="AV1294" s="176">
        <f t="shared" si="142"/>
        <v>1.041696610151353</v>
      </c>
      <c r="AW1294" s="135">
        <v>1.29</v>
      </c>
      <c r="AX1294" s="135">
        <f t="shared" si="147"/>
        <v>470.85</v>
      </c>
      <c r="AY1294" s="90">
        <f t="shared" si="143"/>
        <v>0.14007524446482728</v>
      </c>
      <c r="AZ1294" s="176">
        <f t="shared" si="144"/>
        <v>1.2425480137852096</v>
      </c>
    </row>
    <row r="1295" spans="43:52" x14ac:dyDescent="0.35">
      <c r="AQ1295" s="135">
        <v>1.2909999999999999</v>
      </c>
      <c r="AR1295" s="135">
        <f t="shared" si="145"/>
        <v>471.21499999999997</v>
      </c>
      <c r="AS1295" s="176">
        <f t="shared" si="141"/>
        <v>6.0776159169029551E-2</v>
      </c>
      <c r="AT1295" s="135">
        <v>1.2909999999999999</v>
      </c>
      <c r="AU1295" s="135">
        <f t="shared" si="146"/>
        <v>471.21499999999997</v>
      </c>
      <c r="AV1295" s="176">
        <f t="shared" si="142"/>
        <v>1.041696610151353</v>
      </c>
      <c r="AW1295" s="135">
        <v>1.2909999999999999</v>
      </c>
      <c r="AX1295" s="135">
        <f t="shared" si="147"/>
        <v>471.21499999999997</v>
      </c>
      <c r="AY1295" s="90">
        <f t="shared" si="143"/>
        <v>0.14041772043314607</v>
      </c>
      <c r="AZ1295" s="176">
        <f t="shared" si="144"/>
        <v>1.2428904897535284</v>
      </c>
    </row>
    <row r="1296" spans="43:52" x14ac:dyDescent="0.35">
      <c r="AQ1296" s="135">
        <v>1.292</v>
      </c>
      <c r="AR1296" s="135">
        <f t="shared" si="145"/>
        <v>471.58000000000004</v>
      </c>
      <c r="AS1296" s="176">
        <f t="shared" si="141"/>
        <v>6.0776159169029551E-2</v>
      </c>
      <c r="AT1296" s="135">
        <v>1.292</v>
      </c>
      <c r="AU1296" s="135">
        <f t="shared" si="146"/>
        <v>471.58000000000004</v>
      </c>
      <c r="AV1296" s="176">
        <f t="shared" si="142"/>
        <v>1.041696610151353</v>
      </c>
      <c r="AW1296" s="135">
        <v>1.292</v>
      </c>
      <c r="AX1296" s="135">
        <f t="shared" si="147"/>
        <v>471.58000000000004</v>
      </c>
      <c r="AY1296" s="90">
        <f t="shared" si="143"/>
        <v>0.14076019640146392</v>
      </c>
      <c r="AZ1296" s="176">
        <f t="shared" si="144"/>
        <v>1.2432329657218464</v>
      </c>
    </row>
    <row r="1297" spans="43:52" x14ac:dyDescent="0.35">
      <c r="AQ1297" s="135">
        <v>1.2929999999999999</v>
      </c>
      <c r="AR1297" s="135">
        <f t="shared" si="145"/>
        <v>471.94499999999999</v>
      </c>
      <c r="AS1297" s="176">
        <f t="shared" si="141"/>
        <v>6.0776159169029551E-2</v>
      </c>
      <c r="AT1297" s="135">
        <v>1.2929999999999999</v>
      </c>
      <c r="AU1297" s="135">
        <f t="shared" si="146"/>
        <v>471.94499999999999</v>
      </c>
      <c r="AV1297" s="176">
        <f t="shared" si="142"/>
        <v>1.041696610151353</v>
      </c>
      <c r="AW1297" s="135">
        <v>1.2929999999999999</v>
      </c>
      <c r="AX1297" s="135">
        <f t="shared" si="147"/>
        <v>471.94499999999999</v>
      </c>
      <c r="AY1297" s="90">
        <f t="shared" si="143"/>
        <v>0.14110267236978052</v>
      </c>
      <c r="AZ1297" s="176">
        <f t="shared" si="144"/>
        <v>1.243575441690163</v>
      </c>
    </row>
    <row r="1298" spans="43:52" x14ac:dyDescent="0.35">
      <c r="AQ1298" s="135">
        <v>1.294</v>
      </c>
      <c r="AR1298" s="135">
        <f t="shared" si="145"/>
        <v>472.31</v>
      </c>
      <c r="AS1298" s="176">
        <f t="shared" si="141"/>
        <v>6.0776159169029551E-2</v>
      </c>
      <c r="AT1298" s="135">
        <v>1.294</v>
      </c>
      <c r="AU1298" s="135">
        <f t="shared" si="146"/>
        <v>472.31</v>
      </c>
      <c r="AV1298" s="176">
        <f t="shared" si="142"/>
        <v>1.041696610151353</v>
      </c>
      <c r="AW1298" s="135">
        <v>1.294</v>
      </c>
      <c r="AX1298" s="135">
        <f t="shared" si="147"/>
        <v>472.31</v>
      </c>
      <c r="AY1298" s="90">
        <f t="shared" si="143"/>
        <v>0.14144514833809566</v>
      </c>
      <c r="AZ1298" s="176">
        <f t="shared" si="144"/>
        <v>1.243917917658478</v>
      </c>
    </row>
    <row r="1299" spans="43:52" x14ac:dyDescent="0.35">
      <c r="AQ1299" s="135">
        <v>1.2949999999999999</v>
      </c>
      <c r="AR1299" s="135">
        <f t="shared" si="145"/>
        <v>472.67499999999995</v>
      </c>
      <c r="AS1299" s="176">
        <f t="shared" si="141"/>
        <v>6.0776159169029551E-2</v>
      </c>
      <c r="AT1299" s="135">
        <v>1.2949999999999999</v>
      </c>
      <c r="AU1299" s="135">
        <f t="shared" si="146"/>
        <v>472.67499999999995</v>
      </c>
      <c r="AV1299" s="176">
        <f t="shared" si="142"/>
        <v>1.041696610151353</v>
      </c>
      <c r="AW1299" s="135">
        <v>1.2949999999999999</v>
      </c>
      <c r="AX1299" s="135">
        <f t="shared" si="147"/>
        <v>472.67499999999995</v>
      </c>
      <c r="AY1299" s="90">
        <f t="shared" si="143"/>
        <v>0.14178758168338948</v>
      </c>
      <c r="AZ1299" s="176">
        <f t="shared" si="144"/>
        <v>1.244260351003772</v>
      </c>
    </row>
    <row r="1300" spans="43:52" x14ac:dyDescent="0.35">
      <c r="AQ1300" s="135">
        <v>1.296</v>
      </c>
      <c r="AR1300" s="135">
        <f t="shared" si="145"/>
        <v>473.04</v>
      </c>
      <c r="AS1300" s="176">
        <f t="shared" si="141"/>
        <v>6.0776159169029551E-2</v>
      </c>
      <c r="AT1300" s="135">
        <v>1.296</v>
      </c>
      <c r="AU1300" s="135">
        <f t="shared" si="146"/>
        <v>473.04</v>
      </c>
      <c r="AV1300" s="176">
        <f t="shared" si="142"/>
        <v>1.041696610151353</v>
      </c>
      <c r="AW1300" s="135">
        <v>1.296</v>
      </c>
      <c r="AX1300" s="135">
        <f t="shared" si="147"/>
        <v>473.04</v>
      </c>
      <c r="AY1300" s="90">
        <f t="shared" si="143"/>
        <v>0.14213005765170242</v>
      </c>
      <c r="AZ1300" s="176">
        <f t="shared" si="144"/>
        <v>1.2446028269720848</v>
      </c>
    </row>
    <row r="1301" spans="43:52" x14ac:dyDescent="0.35">
      <c r="AQ1301" s="135">
        <v>1.2969999999999999</v>
      </c>
      <c r="AR1301" s="135">
        <f t="shared" si="145"/>
        <v>473.40499999999997</v>
      </c>
      <c r="AS1301" s="176">
        <f t="shared" si="141"/>
        <v>6.0776159169029551E-2</v>
      </c>
      <c r="AT1301" s="135">
        <v>1.2969999999999999</v>
      </c>
      <c r="AU1301" s="135">
        <f t="shared" si="146"/>
        <v>473.40499999999997</v>
      </c>
      <c r="AV1301" s="176">
        <f t="shared" si="142"/>
        <v>1.041696610151353</v>
      </c>
      <c r="AW1301" s="135">
        <v>1.2969999999999999</v>
      </c>
      <c r="AX1301" s="135">
        <f t="shared" si="147"/>
        <v>473.40499999999997</v>
      </c>
      <c r="AY1301" s="90">
        <f t="shared" si="143"/>
        <v>0.14247253362001414</v>
      </c>
      <c r="AZ1301" s="176">
        <f t="shared" si="144"/>
        <v>1.2449453029403965</v>
      </c>
    </row>
    <row r="1302" spans="43:52" x14ac:dyDescent="0.35">
      <c r="AQ1302" s="135">
        <v>1.298</v>
      </c>
      <c r="AR1302" s="135">
        <f t="shared" si="145"/>
        <v>473.77000000000004</v>
      </c>
      <c r="AS1302" s="176">
        <f t="shared" si="141"/>
        <v>6.0776159169029551E-2</v>
      </c>
      <c r="AT1302" s="135">
        <v>1.298</v>
      </c>
      <c r="AU1302" s="135">
        <f t="shared" si="146"/>
        <v>473.77000000000004</v>
      </c>
      <c r="AV1302" s="176">
        <f t="shared" si="142"/>
        <v>1.041696610151353</v>
      </c>
      <c r="AW1302" s="135">
        <v>1.298</v>
      </c>
      <c r="AX1302" s="135">
        <f t="shared" si="147"/>
        <v>473.77000000000004</v>
      </c>
      <c r="AY1302" s="90">
        <f t="shared" si="143"/>
        <v>0.1428150095883246</v>
      </c>
      <c r="AZ1302" s="176">
        <f t="shared" si="144"/>
        <v>1.2452877789087071</v>
      </c>
    </row>
    <row r="1303" spans="43:52" x14ac:dyDescent="0.35">
      <c r="AQ1303" s="135">
        <v>1.2989999999999999</v>
      </c>
      <c r="AR1303" s="135">
        <f t="shared" si="145"/>
        <v>474.13499999999999</v>
      </c>
      <c r="AS1303" s="176">
        <f t="shared" si="141"/>
        <v>6.0776159169029551E-2</v>
      </c>
      <c r="AT1303" s="135">
        <v>1.2989999999999999</v>
      </c>
      <c r="AU1303" s="135">
        <f t="shared" si="146"/>
        <v>474.13499999999999</v>
      </c>
      <c r="AV1303" s="176">
        <f t="shared" si="142"/>
        <v>1.041696610151353</v>
      </c>
      <c r="AW1303" s="135">
        <v>1.2989999999999999</v>
      </c>
      <c r="AX1303" s="135">
        <f t="shared" si="147"/>
        <v>474.13499999999999</v>
      </c>
      <c r="AY1303" s="90">
        <f t="shared" si="143"/>
        <v>0.14315748555663388</v>
      </c>
      <c r="AZ1303" s="176">
        <f t="shared" si="144"/>
        <v>1.2456302548770162</v>
      </c>
    </row>
    <row r="1304" spans="43:52" x14ac:dyDescent="0.35">
      <c r="AQ1304" s="135">
        <v>1.3</v>
      </c>
      <c r="AR1304" s="135">
        <f t="shared" si="145"/>
        <v>474.5</v>
      </c>
      <c r="AS1304" s="176">
        <f t="shared" si="141"/>
        <v>6.0776159169029551E-2</v>
      </c>
      <c r="AT1304" s="135">
        <v>1.3</v>
      </c>
      <c r="AU1304" s="135">
        <f t="shared" si="146"/>
        <v>474.5</v>
      </c>
      <c r="AV1304" s="176">
        <f t="shared" si="142"/>
        <v>1.041696610151353</v>
      </c>
      <c r="AW1304" s="135">
        <v>1.3</v>
      </c>
      <c r="AX1304" s="135">
        <f t="shared" si="147"/>
        <v>474.5</v>
      </c>
      <c r="AY1304" s="90">
        <f t="shared" si="143"/>
        <v>0.14349996152494171</v>
      </c>
      <c r="AZ1304" s="176">
        <f t="shared" si="144"/>
        <v>1.2459727308453241</v>
      </c>
    </row>
    <row r="1305" spans="43:52" x14ac:dyDescent="0.35">
      <c r="AQ1305" s="135">
        <v>1.3009999999999999</v>
      </c>
      <c r="AR1305" s="135">
        <f t="shared" si="145"/>
        <v>474.86499999999995</v>
      </c>
      <c r="AS1305" s="176">
        <f t="shared" si="141"/>
        <v>6.0776159169029551E-2</v>
      </c>
      <c r="AT1305" s="135">
        <v>1.3009999999999999</v>
      </c>
      <c r="AU1305" s="135">
        <f t="shared" si="146"/>
        <v>474.86499999999995</v>
      </c>
      <c r="AV1305" s="176">
        <f t="shared" si="142"/>
        <v>1.041696610151353</v>
      </c>
      <c r="AW1305" s="135">
        <v>1.3009999999999999</v>
      </c>
      <c r="AX1305" s="135">
        <f t="shared" si="147"/>
        <v>474.86499999999995</v>
      </c>
      <c r="AY1305" s="90">
        <f t="shared" si="143"/>
        <v>0.14384243749324854</v>
      </c>
      <c r="AZ1305" s="176">
        <f t="shared" si="144"/>
        <v>1.2463152068136309</v>
      </c>
    </row>
    <row r="1306" spans="43:52" x14ac:dyDescent="0.35">
      <c r="AQ1306" s="135">
        <v>1.302</v>
      </c>
      <c r="AR1306" s="135">
        <f t="shared" si="145"/>
        <v>475.23</v>
      </c>
      <c r="AS1306" s="176">
        <f t="shared" si="141"/>
        <v>6.0776159169029551E-2</v>
      </c>
      <c r="AT1306" s="135">
        <v>1.302</v>
      </c>
      <c r="AU1306" s="135">
        <f t="shared" si="146"/>
        <v>475.23</v>
      </c>
      <c r="AV1306" s="176">
        <f t="shared" si="142"/>
        <v>1.041696610151353</v>
      </c>
      <c r="AW1306" s="135">
        <v>1.302</v>
      </c>
      <c r="AX1306" s="135">
        <f t="shared" si="147"/>
        <v>475.23</v>
      </c>
      <c r="AY1306" s="90">
        <f t="shared" si="143"/>
        <v>0.14418487083853357</v>
      </c>
      <c r="AZ1306" s="176">
        <f t="shared" si="144"/>
        <v>1.246657640158916</v>
      </c>
    </row>
    <row r="1307" spans="43:52" x14ac:dyDescent="0.35">
      <c r="AQ1307" s="135">
        <v>1.3029999999999999</v>
      </c>
      <c r="AR1307" s="135">
        <f t="shared" si="145"/>
        <v>475.59499999999997</v>
      </c>
      <c r="AS1307" s="176">
        <f t="shared" si="141"/>
        <v>6.0776159169029551E-2</v>
      </c>
      <c r="AT1307" s="135">
        <v>1.3029999999999999</v>
      </c>
      <c r="AU1307" s="135">
        <f t="shared" si="146"/>
        <v>475.59499999999997</v>
      </c>
      <c r="AV1307" s="176">
        <f t="shared" si="142"/>
        <v>1.041696610151353</v>
      </c>
      <c r="AW1307" s="135">
        <v>1.3029999999999999</v>
      </c>
      <c r="AX1307" s="135">
        <f t="shared" si="147"/>
        <v>475.59499999999997</v>
      </c>
      <c r="AY1307" s="90">
        <f t="shared" si="143"/>
        <v>0.14452734680683796</v>
      </c>
      <c r="AZ1307" s="176">
        <f t="shared" si="144"/>
        <v>1.2470001161272204</v>
      </c>
    </row>
    <row r="1308" spans="43:52" x14ac:dyDescent="0.35">
      <c r="AQ1308" s="135">
        <v>1.304</v>
      </c>
      <c r="AR1308" s="135">
        <f t="shared" si="145"/>
        <v>475.96000000000004</v>
      </c>
      <c r="AS1308" s="176">
        <f t="shared" si="141"/>
        <v>6.0776159169029551E-2</v>
      </c>
      <c r="AT1308" s="135">
        <v>1.304</v>
      </c>
      <c r="AU1308" s="135">
        <f t="shared" si="146"/>
        <v>475.96000000000004</v>
      </c>
      <c r="AV1308" s="176">
        <f t="shared" si="142"/>
        <v>1.041696610151353</v>
      </c>
      <c r="AW1308" s="135">
        <v>1.304</v>
      </c>
      <c r="AX1308" s="135">
        <f t="shared" si="147"/>
        <v>475.96000000000004</v>
      </c>
      <c r="AY1308" s="90">
        <f t="shared" si="143"/>
        <v>0.14486982277514113</v>
      </c>
      <c r="AZ1308" s="176">
        <f t="shared" si="144"/>
        <v>1.2473425920955235</v>
      </c>
    </row>
    <row r="1309" spans="43:52" x14ac:dyDescent="0.35">
      <c r="AQ1309" s="135">
        <v>1.3049999999999999</v>
      </c>
      <c r="AR1309" s="135">
        <f t="shared" si="145"/>
        <v>476.32499999999999</v>
      </c>
      <c r="AS1309" s="176">
        <f t="shared" si="141"/>
        <v>6.0776159169029551E-2</v>
      </c>
      <c r="AT1309" s="135">
        <v>1.3049999999999999</v>
      </c>
      <c r="AU1309" s="135">
        <f t="shared" si="146"/>
        <v>476.32499999999999</v>
      </c>
      <c r="AV1309" s="176">
        <f t="shared" si="142"/>
        <v>1.041696610151353</v>
      </c>
      <c r="AW1309" s="135">
        <v>1.3049999999999999</v>
      </c>
      <c r="AX1309" s="135">
        <f t="shared" si="147"/>
        <v>476.32499999999999</v>
      </c>
      <c r="AY1309" s="90">
        <f t="shared" si="143"/>
        <v>0.14521229874344305</v>
      </c>
      <c r="AZ1309" s="176">
        <f t="shared" si="144"/>
        <v>1.2476850680638254</v>
      </c>
    </row>
    <row r="1310" spans="43:52" x14ac:dyDescent="0.35">
      <c r="AQ1310" s="135">
        <v>1.306</v>
      </c>
      <c r="AR1310" s="135">
        <f t="shared" si="145"/>
        <v>476.69</v>
      </c>
      <c r="AS1310" s="176">
        <f t="shared" si="141"/>
        <v>6.0776159169029551E-2</v>
      </c>
      <c r="AT1310" s="135">
        <v>1.306</v>
      </c>
      <c r="AU1310" s="135">
        <f t="shared" si="146"/>
        <v>476.69</v>
      </c>
      <c r="AV1310" s="176">
        <f t="shared" si="142"/>
        <v>1.041696610151353</v>
      </c>
      <c r="AW1310" s="135">
        <v>1.306</v>
      </c>
      <c r="AX1310" s="135">
        <f t="shared" si="147"/>
        <v>476.69</v>
      </c>
      <c r="AY1310" s="90">
        <f t="shared" si="143"/>
        <v>0.14555477471174377</v>
      </c>
      <c r="AZ1310" s="176">
        <f t="shared" si="144"/>
        <v>1.2480275440321262</v>
      </c>
    </row>
    <row r="1311" spans="43:52" x14ac:dyDescent="0.35">
      <c r="AQ1311" s="135">
        <v>1.3069999999999999</v>
      </c>
      <c r="AR1311" s="135">
        <f t="shared" si="145"/>
        <v>477.05499999999995</v>
      </c>
      <c r="AS1311" s="176">
        <f t="shared" si="141"/>
        <v>6.0776159169029551E-2</v>
      </c>
      <c r="AT1311" s="135">
        <v>1.3069999999999999</v>
      </c>
      <c r="AU1311" s="135">
        <f t="shared" si="146"/>
        <v>477.05499999999995</v>
      </c>
      <c r="AV1311" s="176">
        <f t="shared" si="142"/>
        <v>1.041696610151353</v>
      </c>
      <c r="AW1311" s="135">
        <v>1.3069999999999999</v>
      </c>
      <c r="AX1311" s="135">
        <f t="shared" si="147"/>
        <v>477.05499999999995</v>
      </c>
      <c r="AY1311" s="90">
        <f t="shared" si="143"/>
        <v>0.14589725068004303</v>
      </c>
      <c r="AZ1311" s="176">
        <f t="shared" si="144"/>
        <v>1.2483700200004255</v>
      </c>
    </row>
    <row r="1312" spans="43:52" x14ac:dyDescent="0.35">
      <c r="AQ1312" s="135">
        <v>1.3080000000000001</v>
      </c>
      <c r="AR1312" s="135">
        <f t="shared" si="145"/>
        <v>477.42</v>
      </c>
      <c r="AS1312" s="176">
        <f t="shared" si="141"/>
        <v>6.0776159169029551E-2</v>
      </c>
      <c r="AT1312" s="135">
        <v>1.3080000000000001</v>
      </c>
      <c r="AU1312" s="135">
        <f t="shared" si="146"/>
        <v>477.42</v>
      </c>
      <c r="AV1312" s="176">
        <f t="shared" si="142"/>
        <v>1.041696610151353</v>
      </c>
      <c r="AW1312" s="135">
        <v>1.3080000000000001</v>
      </c>
      <c r="AX1312" s="135">
        <f t="shared" si="147"/>
        <v>477.42</v>
      </c>
      <c r="AY1312" s="90">
        <f t="shared" si="143"/>
        <v>0.14623972664834153</v>
      </c>
      <c r="AZ1312" s="176">
        <f t="shared" si="144"/>
        <v>1.2487124959687239</v>
      </c>
    </row>
    <row r="1313" spans="43:52" x14ac:dyDescent="0.35">
      <c r="AQ1313" s="135">
        <v>1.3089999999999999</v>
      </c>
      <c r="AR1313" s="135">
        <f t="shared" si="145"/>
        <v>477.78499999999997</v>
      </c>
      <c r="AS1313" s="176">
        <f t="shared" si="141"/>
        <v>6.0776159169029551E-2</v>
      </c>
      <c r="AT1313" s="135">
        <v>1.3089999999999999</v>
      </c>
      <c r="AU1313" s="135">
        <f t="shared" si="146"/>
        <v>477.78499999999997</v>
      </c>
      <c r="AV1313" s="176">
        <f t="shared" si="142"/>
        <v>1.041696610151353</v>
      </c>
      <c r="AW1313" s="135">
        <v>1.3089999999999999</v>
      </c>
      <c r="AX1313" s="135">
        <f t="shared" si="147"/>
        <v>477.78499999999997</v>
      </c>
      <c r="AY1313" s="90">
        <f t="shared" si="143"/>
        <v>0.14658220261663835</v>
      </c>
      <c r="AZ1313" s="176">
        <f t="shared" si="144"/>
        <v>1.2490549719370208</v>
      </c>
    </row>
    <row r="1314" spans="43:52" x14ac:dyDescent="0.35">
      <c r="AQ1314" s="135">
        <v>1.31</v>
      </c>
      <c r="AR1314" s="135">
        <f t="shared" si="145"/>
        <v>478.15000000000003</v>
      </c>
      <c r="AS1314" s="176">
        <f t="shared" si="141"/>
        <v>6.0776159169029551E-2</v>
      </c>
      <c r="AT1314" s="135">
        <v>1.31</v>
      </c>
      <c r="AU1314" s="135">
        <f t="shared" si="146"/>
        <v>478.15000000000003</v>
      </c>
      <c r="AV1314" s="176">
        <f t="shared" si="142"/>
        <v>1.041696610151353</v>
      </c>
      <c r="AW1314" s="135">
        <v>1.31</v>
      </c>
      <c r="AX1314" s="135">
        <f t="shared" si="147"/>
        <v>478.15000000000003</v>
      </c>
      <c r="AY1314" s="90">
        <f t="shared" si="143"/>
        <v>0.14692463596191382</v>
      </c>
      <c r="AZ1314" s="176">
        <f t="shared" si="144"/>
        <v>1.2493974052822963</v>
      </c>
    </row>
    <row r="1315" spans="43:52" x14ac:dyDescent="0.35">
      <c r="AQ1315" s="135">
        <v>1.3109999999999999</v>
      </c>
      <c r="AR1315" s="135">
        <f t="shared" si="145"/>
        <v>478.51499999999999</v>
      </c>
      <c r="AS1315" s="176">
        <f t="shared" si="141"/>
        <v>6.0776159169029551E-2</v>
      </c>
      <c r="AT1315" s="135">
        <v>1.3109999999999999</v>
      </c>
      <c r="AU1315" s="135">
        <f t="shared" si="146"/>
        <v>478.51499999999999</v>
      </c>
      <c r="AV1315" s="176">
        <f t="shared" si="142"/>
        <v>1.041696610151353</v>
      </c>
      <c r="AW1315" s="135">
        <v>1.3109999999999999</v>
      </c>
      <c r="AX1315" s="135">
        <f t="shared" si="147"/>
        <v>478.51499999999999</v>
      </c>
      <c r="AY1315" s="90">
        <f t="shared" si="143"/>
        <v>0.14726711193020822</v>
      </c>
      <c r="AZ1315" s="176">
        <f t="shared" si="144"/>
        <v>1.2497398812505907</v>
      </c>
    </row>
    <row r="1316" spans="43:52" x14ac:dyDescent="0.35">
      <c r="AQ1316" s="135">
        <v>1.3120000000000001</v>
      </c>
      <c r="AR1316" s="135">
        <f t="shared" si="145"/>
        <v>478.88</v>
      </c>
      <c r="AS1316" s="176">
        <f t="shared" si="141"/>
        <v>6.0776159169029551E-2</v>
      </c>
      <c r="AT1316" s="135">
        <v>1.3120000000000001</v>
      </c>
      <c r="AU1316" s="135">
        <f t="shared" si="146"/>
        <v>478.88</v>
      </c>
      <c r="AV1316" s="176">
        <f t="shared" si="142"/>
        <v>1.041696610151353</v>
      </c>
      <c r="AW1316" s="135">
        <v>1.3120000000000001</v>
      </c>
      <c r="AX1316" s="135">
        <f t="shared" si="147"/>
        <v>478.88</v>
      </c>
      <c r="AY1316" s="90">
        <f t="shared" si="143"/>
        <v>0.14760958789850162</v>
      </c>
      <c r="AZ1316" s="176">
        <f t="shared" si="144"/>
        <v>1.2500823572188839</v>
      </c>
    </row>
    <row r="1317" spans="43:52" x14ac:dyDescent="0.35">
      <c r="AQ1317" s="135">
        <v>1.3129999999999999</v>
      </c>
      <c r="AR1317" s="135">
        <f t="shared" si="145"/>
        <v>479.245</v>
      </c>
      <c r="AS1317" s="176">
        <f t="shared" si="141"/>
        <v>6.0776159169029551E-2</v>
      </c>
      <c r="AT1317" s="135">
        <v>1.3129999999999999</v>
      </c>
      <c r="AU1317" s="135">
        <f t="shared" si="146"/>
        <v>479.245</v>
      </c>
      <c r="AV1317" s="176">
        <f t="shared" si="142"/>
        <v>1.041696610151353</v>
      </c>
      <c r="AW1317" s="135">
        <v>1.3129999999999999</v>
      </c>
      <c r="AX1317" s="135">
        <f t="shared" si="147"/>
        <v>479.245</v>
      </c>
      <c r="AY1317" s="90">
        <f t="shared" si="143"/>
        <v>0.14795206386679377</v>
      </c>
      <c r="AZ1317" s="176">
        <f t="shared" si="144"/>
        <v>1.2504248331871761</v>
      </c>
    </row>
    <row r="1318" spans="43:52" x14ac:dyDescent="0.35">
      <c r="AQ1318" s="135">
        <v>1.3140000000000001</v>
      </c>
      <c r="AR1318" s="135">
        <f t="shared" si="145"/>
        <v>479.61</v>
      </c>
      <c r="AS1318" s="176">
        <f t="shared" si="141"/>
        <v>6.0776159169029551E-2</v>
      </c>
      <c r="AT1318" s="135">
        <v>1.3140000000000001</v>
      </c>
      <c r="AU1318" s="135">
        <f t="shared" si="146"/>
        <v>479.61</v>
      </c>
      <c r="AV1318" s="176">
        <f t="shared" si="142"/>
        <v>1.041696610151353</v>
      </c>
      <c r="AW1318" s="135">
        <v>1.3140000000000001</v>
      </c>
      <c r="AX1318" s="135">
        <f t="shared" si="147"/>
        <v>479.61</v>
      </c>
      <c r="AY1318" s="90">
        <f t="shared" si="143"/>
        <v>0.1482945398350847</v>
      </c>
      <c r="AZ1318" s="176">
        <f t="shared" si="144"/>
        <v>1.2507673091554672</v>
      </c>
    </row>
    <row r="1319" spans="43:52" x14ac:dyDescent="0.35">
      <c r="AQ1319" s="135">
        <v>1.3149999999999999</v>
      </c>
      <c r="AR1319" s="135">
        <f t="shared" si="145"/>
        <v>479.97499999999997</v>
      </c>
      <c r="AS1319" s="176">
        <f t="shared" si="141"/>
        <v>6.0776159169029551E-2</v>
      </c>
      <c r="AT1319" s="135">
        <v>1.3149999999999999</v>
      </c>
      <c r="AU1319" s="135">
        <f t="shared" si="146"/>
        <v>479.97499999999997</v>
      </c>
      <c r="AV1319" s="176">
        <f t="shared" si="142"/>
        <v>1.041696610151353</v>
      </c>
      <c r="AW1319" s="135">
        <v>1.3149999999999999</v>
      </c>
      <c r="AX1319" s="135">
        <f t="shared" si="147"/>
        <v>479.97499999999997</v>
      </c>
      <c r="AY1319" s="90">
        <f t="shared" si="143"/>
        <v>0.14863701580337441</v>
      </c>
      <c r="AZ1319" s="176">
        <f t="shared" si="144"/>
        <v>1.2511097851237567</v>
      </c>
    </row>
    <row r="1320" spans="43:52" x14ac:dyDescent="0.35">
      <c r="AQ1320" s="135">
        <v>1.3160000000000001</v>
      </c>
      <c r="AR1320" s="135">
        <f t="shared" si="145"/>
        <v>480.34000000000003</v>
      </c>
      <c r="AS1320" s="176">
        <f t="shared" si="141"/>
        <v>6.0776159169029551E-2</v>
      </c>
      <c r="AT1320" s="135">
        <v>1.3160000000000001</v>
      </c>
      <c r="AU1320" s="135">
        <f t="shared" si="146"/>
        <v>480.34000000000003</v>
      </c>
      <c r="AV1320" s="176">
        <f t="shared" si="142"/>
        <v>1.041696610151353</v>
      </c>
      <c r="AW1320" s="135">
        <v>1.3160000000000001</v>
      </c>
      <c r="AX1320" s="135">
        <f t="shared" si="147"/>
        <v>480.34000000000003</v>
      </c>
      <c r="AY1320" s="90">
        <f t="shared" si="143"/>
        <v>0.1489794917716627</v>
      </c>
      <c r="AZ1320" s="176">
        <f t="shared" si="144"/>
        <v>1.2514522610920451</v>
      </c>
    </row>
    <row r="1321" spans="43:52" x14ac:dyDescent="0.35">
      <c r="AQ1321" s="135">
        <v>1.3169999999999999</v>
      </c>
      <c r="AR1321" s="135">
        <f t="shared" si="145"/>
        <v>480.70499999999998</v>
      </c>
      <c r="AS1321" s="176">
        <f t="shared" si="141"/>
        <v>6.0776159169029551E-2</v>
      </c>
      <c r="AT1321" s="135">
        <v>1.3169999999999999</v>
      </c>
      <c r="AU1321" s="135">
        <f t="shared" si="146"/>
        <v>480.70499999999998</v>
      </c>
      <c r="AV1321" s="176">
        <f t="shared" si="142"/>
        <v>1.041696610151353</v>
      </c>
      <c r="AW1321" s="135">
        <v>1.3169999999999999</v>
      </c>
      <c r="AX1321" s="135">
        <f t="shared" si="147"/>
        <v>480.70499999999998</v>
      </c>
      <c r="AY1321" s="90">
        <f t="shared" si="143"/>
        <v>0.14932196773994996</v>
      </c>
      <c r="AZ1321" s="176">
        <f t="shared" si="144"/>
        <v>1.2517947370603324</v>
      </c>
    </row>
    <row r="1322" spans="43:52" x14ac:dyDescent="0.35">
      <c r="AQ1322" s="135">
        <v>1.3180000000000001</v>
      </c>
      <c r="AR1322" s="135">
        <f t="shared" si="145"/>
        <v>481.07000000000005</v>
      </c>
      <c r="AS1322" s="176">
        <f t="shared" si="141"/>
        <v>6.0776159169029551E-2</v>
      </c>
      <c r="AT1322" s="135">
        <v>1.3180000000000001</v>
      </c>
      <c r="AU1322" s="135">
        <f t="shared" si="146"/>
        <v>481.07000000000005</v>
      </c>
      <c r="AV1322" s="176">
        <f t="shared" si="142"/>
        <v>1.041696610151353</v>
      </c>
      <c r="AW1322" s="135">
        <v>1.3180000000000001</v>
      </c>
      <c r="AX1322" s="135">
        <f t="shared" si="147"/>
        <v>481.07000000000005</v>
      </c>
      <c r="AY1322" s="90">
        <f t="shared" si="143"/>
        <v>0.14966440108521567</v>
      </c>
      <c r="AZ1322" s="176">
        <f t="shared" si="144"/>
        <v>1.2521371704055981</v>
      </c>
    </row>
    <row r="1323" spans="43:52" x14ac:dyDescent="0.35">
      <c r="AQ1323" s="135">
        <v>1.319</v>
      </c>
      <c r="AR1323" s="135">
        <f t="shared" si="145"/>
        <v>481.435</v>
      </c>
      <c r="AS1323" s="176">
        <f t="shared" si="141"/>
        <v>6.0776159169029551E-2</v>
      </c>
      <c r="AT1323" s="135">
        <v>1.319</v>
      </c>
      <c r="AU1323" s="135">
        <f t="shared" si="146"/>
        <v>481.435</v>
      </c>
      <c r="AV1323" s="176">
        <f t="shared" si="142"/>
        <v>1.041696610151353</v>
      </c>
      <c r="AW1323" s="135">
        <v>1.319</v>
      </c>
      <c r="AX1323" s="135">
        <f t="shared" si="147"/>
        <v>481.435</v>
      </c>
      <c r="AY1323" s="90">
        <f t="shared" si="143"/>
        <v>0.15000687705350049</v>
      </c>
      <c r="AZ1323" s="176">
        <f t="shared" si="144"/>
        <v>1.252479646373883</v>
      </c>
    </row>
    <row r="1324" spans="43:52" x14ac:dyDescent="0.35">
      <c r="AQ1324" s="135">
        <v>1.32</v>
      </c>
      <c r="AR1324" s="135">
        <f t="shared" si="145"/>
        <v>481.8</v>
      </c>
      <c r="AS1324" s="176">
        <f t="shared" si="141"/>
        <v>6.0776159169029551E-2</v>
      </c>
      <c r="AT1324" s="135">
        <v>1.32</v>
      </c>
      <c r="AU1324" s="135">
        <f t="shared" si="146"/>
        <v>481.8</v>
      </c>
      <c r="AV1324" s="176">
        <f t="shared" si="142"/>
        <v>1.041696610151353</v>
      </c>
      <c r="AW1324" s="135">
        <v>1.32</v>
      </c>
      <c r="AX1324" s="135">
        <f t="shared" si="147"/>
        <v>481.8</v>
      </c>
      <c r="AY1324" s="90">
        <f t="shared" si="143"/>
        <v>0.1503493530217839</v>
      </c>
      <c r="AZ1324" s="176">
        <f t="shared" si="144"/>
        <v>1.2528221223421663</v>
      </c>
    </row>
    <row r="1325" spans="43:52" x14ac:dyDescent="0.35">
      <c r="AQ1325" s="135">
        <v>1.321</v>
      </c>
      <c r="AR1325" s="135">
        <f t="shared" si="145"/>
        <v>482.16499999999996</v>
      </c>
      <c r="AS1325" s="176">
        <f t="shared" si="141"/>
        <v>6.0776159169029551E-2</v>
      </c>
      <c r="AT1325" s="135">
        <v>1.321</v>
      </c>
      <c r="AU1325" s="135">
        <f t="shared" si="146"/>
        <v>482.16499999999996</v>
      </c>
      <c r="AV1325" s="176">
        <f t="shared" si="142"/>
        <v>1.041696610151353</v>
      </c>
      <c r="AW1325" s="135">
        <v>1.321</v>
      </c>
      <c r="AX1325" s="135">
        <f t="shared" si="147"/>
        <v>482.16499999999996</v>
      </c>
      <c r="AY1325" s="90">
        <f t="shared" si="143"/>
        <v>0.15069182899006628</v>
      </c>
      <c r="AZ1325" s="176">
        <f t="shared" si="144"/>
        <v>1.2531645983104487</v>
      </c>
    </row>
    <row r="1326" spans="43:52" x14ac:dyDescent="0.35">
      <c r="AQ1326" s="135">
        <v>1.3220000000000001</v>
      </c>
      <c r="AR1326" s="135">
        <f t="shared" si="145"/>
        <v>482.53000000000003</v>
      </c>
      <c r="AS1326" s="176">
        <f t="shared" si="141"/>
        <v>6.0776159169029551E-2</v>
      </c>
      <c r="AT1326" s="135">
        <v>1.3220000000000001</v>
      </c>
      <c r="AU1326" s="135">
        <f t="shared" si="146"/>
        <v>482.53000000000003</v>
      </c>
      <c r="AV1326" s="176">
        <f t="shared" si="142"/>
        <v>1.041696610151353</v>
      </c>
      <c r="AW1326" s="135">
        <v>1.3220000000000001</v>
      </c>
      <c r="AX1326" s="135">
        <f t="shared" si="147"/>
        <v>482.53000000000003</v>
      </c>
      <c r="AY1326" s="90">
        <f t="shared" si="143"/>
        <v>0.15103430495834744</v>
      </c>
      <c r="AZ1326" s="176">
        <f t="shared" si="144"/>
        <v>1.2535070742787298</v>
      </c>
    </row>
    <row r="1327" spans="43:52" x14ac:dyDescent="0.35">
      <c r="AQ1327" s="135">
        <v>1.323</v>
      </c>
      <c r="AR1327" s="135">
        <f t="shared" si="145"/>
        <v>482.89499999999998</v>
      </c>
      <c r="AS1327" s="176">
        <f t="shared" si="141"/>
        <v>6.0776159169029551E-2</v>
      </c>
      <c r="AT1327" s="135">
        <v>1.323</v>
      </c>
      <c r="AU1327" s="135">
        <f t="shared" si="146"/>
        <v>482.89499999999998</v>
      </c>
      <c r="AV1327" s="176">
        <f t="shared" si="142"/>
        <v>1.041696610151353</v>
      </c>
      <c r="AW1327" s="135">
        <v>1.323</v>
      </c>
      <c r="AX1327" s="135">
        <f t="shared" si="147"/>
        <v>482.89499999999998</v>
      </c>
      <c r="AY1327" s="90">
        <f t="shared" si="143"/>
        <v>0.15137678092662737</v>
      </c>
      <c r="AZ1327" s="176">
        <f t="shared" si="144"/>
        <v>1.2538495502470097</v>
      </c>
    </row>
    <row r="1328" spans="43:52" x14ac:dyDescent="0.35">
      <c r="AQ1328" s="135">
        <v>1.3240000000000001</v>
      </c>
      <c r="AR1328" s="135">
        <f t="shared" si="145"/>
        <v>483.26000000000005</v>
      </c>
      <c r="AS1328" s="176">
        <f t="shared" si="141"/>
        <v>6.0776159169029551E-2</v>
      </c>
      <c r="AT1328" s="135">
        <v>1.3240000000000001</v>
      </c>
      <c r="AU1328" s="135">
        <f t="shared" si="146"/>
        <v>483.26000000000005</v>
      </c>
      <c r="AV1328" s="176">
        <f t="shared" si="142"/>
        <v>1.041696610151353</v>
      </c>
      <c r="AW1328" s="135">
        <v>1.3240000000000001</v>
      </c>
      <c r="AX1328" s="135">
        <f t="shared" si="147"/>
        <v>483.26000000000005</v>
      </c>
      <c r="AY1328" s="90">
        <f t="shared" si="143"/>
        <v>0.15171925689490609</v>
      </c>
      <c r="AZ1328" s="176">
        <f t="shared" si="144"/>
        <v>1.2541920262152886</v>
      </c>
    </row>
    <row r="1329" spans="43:52" x14ac:dyDescent="0.35">
      <c r="AQ1329" s="135">
        <v>1.325</v>
      </c>
      <c r="AR1329" s="135">
        <f t="shared" si="145"/>
        <v>483.625</v>
      </c>
      <c r="AS1329" s="176">
        <f t="shared" si="141"/>
        <v>6.0776159169029551E-2</v>
      </c>
      <c r="AT1329" s="135">
        <v>1.325</v>
      </c>
      <c r="AU1329" s="135">
        <f t="shared" si="146"/>
        <v>483.625</v>
      </c>
      <c r="AV1329" s="176">
        <f t="shared" si="142"/>
        <v>1.041696610151353</v>
      </c>
      <c r="AW1329" s="135">
        <v>1.325</v>
      </c>
      <c r="AX1329" s="135">
        <f t="shared" si="147"/>
        <v>483.625</v>
      </c>
      <c r="AY1329" s="90">
        <f t="shared" si="143"/>
        <v>0.15206173286318336</v>
      </c>
      <c r="AZ1329" s="176">
        <f t="shared" si="144"/>
        <v>1.2545345021835659</v>
      </c>
    </row>
    <row r="1330" spans="43:52" x14ac:dyDescent="0.35">
      <c r="AQ1330" s="135">
        <v>1.3260000000000001</v>
      </c>
      <c r="AR1330" s="135">
        <f t="shared" si="145"/>
        <v>483.99</v>
      </c>
      <c r="AS1330" s="176">
        <f t="shared" si="141"/>
        <v>6.0776159169029551E-2</v>
      </c>
      <c r="AT1330" s="135">
        <v>1.3260000000000001</v>
      </c>
      <c r="AU1330" s="135">
        <f t="shared" si="146"/>
        <v>483.99</v>
      </c>
      <c r="AV1330" s="176">
        <f t="shared" si="142"/>
        <v>1.041696610151353</v>
      </c>
      <c r="AW1330" s="135">
        <v>1.3260000000000001</v>
      </c>
      <c r="AX1330" s="135">
        <f t="shared" si="147"/>
        <v>483.99</v>
      </c>
      <c r="AY1330" s="90">
        <f t="shared" si="143"/>
        <v>0.1524041662084393</v>
      </c>
      <c r="AZ1330" s="176">
        <f t="shared" si="144"/>
        <v>1.2548769355288216</v>
      </c>
    </row>
    <row r="1331" spans="43:52" x14ac:dyDescent="0.35">
      <c r="AQ1331" s="135">
        <v>1.327</v>
      </c>
      <c r="AR1331" s="135">
        <f t="shared" si="145"/>
        <v>484.35499999999996</v>
      </c>
      <c r="AS1331" s="176">
        <f t="shared" si="141"/>
        <v>6.0776159169029551E-2</v>
      </c>
      <c r="AT1331" s="135">
        <v>1.327</v>
      </c>
      <c r="AU1331" s="135">
        <f t="shared" si="146"/>
        <v>484.35499999999996</v>
      </c>
      <c r="AV1331" s="176">
        <f t="shared" si="142"/>
        <v>1.041696610151353</v>
      </c>
      <c r="AW1331" s="135">
        <v>1.327</v>
      </c>
      <c r="AX1331" s="135">
        <f t="shared" si="147"/>
        <v>484.35499999999996</v>
      </c>
      <c r="AY1331" s="90">
        <f t="shared" si="143"/>
        <v>0.15274664217671435</v>
      </c>
      <c r="AZ1331" s="176">
        <f t="shared" si="144"/>
        <v>1.2552194114970967</v>
      </c>
    </row>
    <row r="1332" spans="43:52" x14ac:dyDescent="0.35">
      <c r="AQ1332" s="135">
        <v>1.3280000000000001</v>
      </c>
      <c r="AR1332" s="135">
        <f t="shared" si="145"/>
        <v>484.72</v>
      </c>
      <c r="AS1332" s="176">
        <f t="shared" si="141"/>
        <v>6.0776159169029551E-2</v>
      </c>
      <c r="AT1332" s="135">
        <v>1.3280000000000001</v>
      </c>
      <c r="AU1332" s="135">
        <f t="shared" si="146"/>
        <v>484.72</v>
      </c>
      <c r="AV1332" s="176">
        <f t="shared" si="142"/>
        <v>1.041696610151353</v>
      </c>
      <c r="AW1332" s="135">
        <v>1.3280000000000001</v>
      </c>
      <c r="AX1332" s="135">
        <f t="shared" si="147"/>
        <v>484.72</v>
      </c>
      <c r="AY1332" s="90">
        <f t="shared" si="143"/>
        <v>0.15308911814498818</v>
      </c>
      <c r="AZ1332" s="176">
        <f t="shared" si="144"/>
        <v>1.2555618874653707</v>
      </c>
    </row>
    <row r="1333" spans="43:52" x14ac:dyDescent="0.35">
      <c r="AQ1333" s="135">
        <v>1.329</v>
      </c>
      <c r="AR1333" s="135">
        <f t="shared" si="145"/>
        <v>485.08499999999998</v>
      </c>
      <c r="AS1333" s="176">
        <f t="shared" si="141"/>
        <v>6.0776159169029551E-2</v>
      </c>
      <c r="AT1333" s="135">
        <v>1.329</v>
      </c>
      <c r="AU1333" s="135">
        <f t="shared" si="146"/>
        <v>485.08499999999998</v>
      </c>
      <c r="AV1333" s="176">
        <f t="shared" si="142"/>
        <v>1.041696610151353</v>
      </c>
      <c r="AW1333" s="135">
        <v>1.329</v>
      </c>
      <c r="AX1333" s="135">
        <f t="shared" si="147"/>
        <v>485.08499999999998</v>
      </c>
      <c r="AY1333" s="90">
        <f t="shared" si="143"/>
        <v>0.15343159411326057</v>
      </c>
      <c r="AZ1333" s="176">
        <f t="shared" si="144"/>
        <v>1.2559043634336429</v>
      </c>
    </row>
    <row r="1334" spans="43:52" x14ac:dyDescent="0.35">
      <c r="AQ1334" s="135">
        <v>1.33</v>
      </c>
      <c r="AR1334" s="135">
        <f t="shared" si="145"/>
        <v>485.45000000000005</v>
      </c>
      <c r="AS1334" s="176">
        <f t="shared" si="141"/>
        <v>6.0776159169029551E-2</v>
      </c>
      <c r="AT1334" s="135">
        <v>1.33</v>
      </c>
      <c r="AU1334" s="135">
        <f t="shared" si="146"/>
        <v>485.45000000000005</v>
      </c>
      <c r="AV1334" s="176">
        <f t="shared" si="142"/>
        <v>1.041696610151353</v>
      </c>
      <c r="AW1334" s="135">
        <v>1.33</v>
      </c>
      <c r="AX1334" s="135">
        <f t="shared" si="147"/>
        <v>485.45000000000005</v>
      </c>
      <c r="AY1334" s="90">
        <f t="shared" si="143"/>
        <v>0.15377407008153196</v>
      </c>
      <c r="AZ1334" s="176">
        <f t="shared" si="144"/>
        <v>1.2562468394019144</v>
      </c>
    </row>
    <row r="1335" spans="43:52" x14ac:dyDescent="0.35">
      <c r="AQ1335" s="135">
        <v>1.331</v>
      </c>
      <c r="AR1335" s="135">
        <f t="shared" si="145"/>
        <v>485.815</v>
      </c>
      <c r="AS1335" s="176">
        <f t="shared" si="141"/>
        <v>6.0776159169029551E-2</v>
      </c>
      <c r="AT1335" s="135">
        <v>1.331</v>
      </c>
      <c r="AU1335" s="135">
        <f t="shared" si="146"/>
        <v>485.815</v>
      </c>
      <c r="AV1335" s="176">
        <f t="shared" si="142"/>
        <v>1.041696610151353</v>
      </c>
      <c r="AW1335" s="135">
        <v>1.331</v>
      </c>
      <c r="AX1335" s="135">
        <f t="shared" si="147"/>
        <v>485.815</v>
      </c>
      <c r="AY1335" s="90">
        <f t="shared" si="143"/>
        <v>0.15411654604980213</v>
      </c>
      <c r="AZ1335" s="176">
        <f t="shared" si="144"/>
        <v>1.2565893153701846</v>
      </c>
    </row>
    <row r="1336" spans="43:52" x14ac:dyDescent="0.35">
      <c r="AQ1336" s="135">
        <v>1.3320000000000001</v>
      </c>
      <c r="AR1336" s="135">
        <f t="shared" si="145"/>
        <v>486.18</v>
      </c>
      <c r="AS1336" s="176">
        <f t="shared" si="141"/>
        <v>6.0776159169029551E-2</v>
      </c>
      <c r="AT1336" s="135">
        <v>1.3320000000000001</v>
      </c>
      <c r="AU1336" s="135">
        <f t="shared" si="146"/>
        <v>486.18</v>
      </c>
      <c r="AV1336" s="176">
        <f t="shared" si="142"/>
        <v>1.041696610151353</v>
      </c>
      <c r="AW1336" s="135">
        <v>1.3320000000000001</v>
      </c>
      <c r="AX1336" s="135">
        <f t="shared" si="147"/>
        <v>486.18</v>
      </c>
      <c r="AY1336" s="90">
        <f t="shared" si="143"/>
        <v>0.15445902201807107</v>
      </c>
      <c r="AZ1336" s="176">
        <f t="shared" si="144"/>
        <v>1.2569317913384535</v>
      </c>
    </row>
    <row r="1337" spans="43:52" x14ac:dyDescent="0.35">
      <c r="AQ1337" s="135">
        <v>1.333</v>
      </c>
      <c r="AR1337" s="135">
        <f t="shared" si="145"/>
        <v>486.54499999999996</v>
      </c>
      <c r="AS1337" s="176">
        <f t="shared" si="141"/>
        <v>6.0776159169029551E-2</v>
      </c>
      <c r="AT1337" s="135">
        <v>1.333</v>
      </c>
      <c r="AU1337" s="135">
        <f t="shared" si="146"/>
        <v>486.54499999999996</v>
      </c>
      <c r="AV1337" s="176">
        <f t="shared" si="142"/>
        <v>1.041696610151353</v>
      </c>
      <c r="AW1337" s="135">
        <v>1.333</v>
      </c>
      <c r="AX1337" s="135">
        <f t="shared" si="147"/>
        <v>486.54499999999996</v>
      </c>
      <c r="AY1337" s="90">
        <f t="shared" si="143"/>
        <v>0.1548014979863388</v>
      </c>
      <c r="AZ1337" s="176">
        <f t="shared" si="144"/>
        <v>1.2572742673067212</v>
      </c>
    </row>
    <row r="1338" spans="43:52" x14ac:dyDescent="0.35">
      <c r="AQ1338" s="135">
        <v>1.3340000000000001</v>
      </c>
      <c r="AR1338" s="135">
        <f t="shared" si="145"/>
        <v>486.91</v>
      </c>
      <c r="AS1338" s="176">
        <f t="shared" si="141"/>
        <v>6.0776159169029551E-2</v>
      </c>
      <c r="AT1338" s="135">
        <v>1.3340000000000001</v>
      </c>
      <c r="AU1338" s="135">
        <f t="shared" si="146"/>
        <v>486.91</v>
      </c>
      <c r="AV1338" s="176">
        <f t="shared" si="142"/>
        <v>1.041696610151353</v>
      </c>
      <c r="AW1338" s="135">
        <v>1.3340000000000001</v>
      </c>
      <c r="AX1338" s="135">
        <f t="shared" si="147"/>
        <v>486.91</v>
      </c>
      <c r="AY1338" s="90">
        <f t="shared" si="143"/>
        <v>0.15514393133158472</v>
      </c>
      <c r="AZ1338" s="176">
        <f t="shared" si="144"/>
        <v>1.2576167006519672</v>
      </c>
    </row>
    <row r="1339" spans="43:52" x14ac:dyDescent="0.35">
      <c r="AQ1339" s="135">
        <v>1.335</v>
      </c>
      <c r="AR1339" s="135">
        <f t="shared" si="145"/>
        <v>487.27499999999998</v>
      </c>
      <c r="AS1339" s="176">
        <f t="shared" si="141"/>
        <v>6.0776159169029551E-2</v>
      </c>
      <c r="AT1339" s="135">
        <v>1.335</v>
      </c>
      <c r="AU1339" s="135">
        <f t="shared" si="146"/>
        <v>487.27499999999998</v>
      </c>
      <c r="AV1339" s="176">
        <f t="shared" si="142"/>
        <v>1.041696610151353</v>
      </c>
      <c r="AW1339" s="135">
        <v>1.335</v>
      </c>
      <c r="AX1339" s="135">
        <f t="shared" si="147"/>
        <v>487.27499999999998</v>
      </c>
      <c r="AY1339" s="90">
        <f t="shared" si="143"/>
        <v>0.15548640729985</v>
      </c>
      <c r="AZ1339" s="176">
        <f t="shared" si="144"/>
        <v>1.2579591766202325</v>
      </c>
    </row>
    <row r="1340" spans="43:52" x14ac:dyDescent="0.35">
      <c r="AQ1340" s="135">
        <v>1.3360000000000001</v>
      </c>
      <c r="AR1340" s="135">
        <f t="shared" si="145"/>
        <v>487.64000000000004</v>
      </c>
      <c r="AS1340" s="176">
        <f t="shared" si="141"/>
        <v>6.0776159169029551E-2</v>
      </c>
      <c r="AT1340" s="135">
        <v>1.3360000000000001</v>
      </c>
      <c r="AU1340" s="135">
        <f t="shared" si="146"/>
        <v>487.64000000000004</v>
      </c>
      <c r="AV1340" s="176">
        <f t="shared" si="142"/>
        <v>1.041696610151353</v>
      </c>
      <c r="AW1340" s="135">
        <v>1.3360000000000001</v>
      </c>
      <c r="AX1340" s="135">
        <f t="shared" si="147"/>
        <v>487.64000000000004</v>
      </c>
      <c r="AY1340" s="90">
        <f t="shared" si="143"/>
        <v>0.15582888326811384</v>
      </c>
      <c r="AZ1340" s="176">
        <f t="shared" si="144"/>
        <v>1.2583016525884962</v>
      </c>
    </row>
    <row r="1341" spans="43:52" x14ac:dyDescent="0.35">
      <c r="AQ1341" s="135">
        <v>1.337</v>
      </c>
      <c r="AR1341" s="135">
        <f t="shared" si="145"/>
        <v>488.005</v>
      </c>
      <c r="AS1341" s="176">
        <f t="shared" si="141"/>
        <v>6.0776159169029551E-2</v>
      </c>
      <c r="AT1341" s="135">
        <v>1.337</v>
      </c>
      <c r="AU1341" s="135">
        <f t="shared" si="146"/>
        <v>488.005</v>
      </c>
      <c r="AV1341" s="176">
        <f t="shared" si="142"/>
        <v>1.041696610151353</v>
      </c>
      <c r="AW1341" s="135">
        <v>1.337</v>
      </c>
      <c r="AX1341" s="135">
        <f t="shared" si="147"/>
        <v>488.005</v>
      </c>
      <c r="AY1341" s="90">
        <f t="shared" si="143"/>
        <v>0.15617135923637665</v>
      </c>
      <c r="AZ1341" s="176">
        <f t="shared" si="144"/>
        <v>1.2586441285567591</v>
      </c>
    </row>
    <row r="1342" spans="43:52" x14ac:dyDescent="0.35">
      <c r="AQ1342" s="135">
        <v>1.3380000000000001</v>
      </c>
      <c r="AR1342" s="135">
        <f t="shared" si="145"/>
        <v>488.37</v>
      </c>
      <c r="AS1342" s="176">
        <f t="shared" si="141"/>
        <v>6.0776159169029551E-2</v>
      </c>
      <c r="AT1342" s="135">
        <v>1.3380000000000001</v>
      </c>
      <c r="AU1342" s="135">
        <f t="shared" si="146"/>
        <v>488.37</v>
      </c>
      <c r="AV1342" s="176">
        <f t="shared" si="142"/>
        <v>1.041696610151353</v>
      </c>
      <c r="AW1342" s="135">
        <v>1.3380000000000001</v>
      </c>
      <c r="AX1342" s="135">
        <f t="shared" si="147"/>
        <v>488.37</v>
      </c>
      <c r="AY1342" s="90">
        <f t="shared" si="143"/>
        <v>0.15651383520463827</v>
      </c>
      <c r="AZ1342" s="176">
        <f t="shared" si="144"/>
        <v>1.2589866045250206</v>
      </c>
    </row>
    <row r="1343" spans="43:52" x14ac:dyDescent="0.35">
      <c r="AQ1343" s="135">
        <v>1.339</v>
      </c>
      <c r="AR1343" s="135">
        <f t="shared" si="145"/>
        <v>488.73500000000001</v>
      </c>
      <c r="AS1343" s="176">
        <f t="shared" si="141"/>
        <v>6.0776159169029551E-2</v>
      </c>
      <c r="AT1343" s="135">
        <v>1.339</v>
      </c>
      <c r="AU1343" s="135">
        <f t="shared" si="146"/>
        <v>488.73500000000001</v>
      </c>
      <c r="AV1343" s="176">
        <f t="shared" si="142"/>
        <v>1.041696610151353</v>
      </c>
      <c r="AW1343" s="135">
        <v>1.339</v>
      </c>
      <c r="AX1343" s="135">
        <f t="shared" si="147"/>
        <v>488.73500000000001</v>
      </c>
      <c r="AY1343" s="90">
        <f t="shared" si="143"/>
        <v>0.15685631117289867</v>
      </c>
      <c r="AZ1343" s="176">
        <f t="shared" si="144"/>
        <v>1.2593290804932811</v>
      </c>
    </row>
    <row r="1344" spans="43:52" x14ac:dyDescent="0.35">
      <c r="AQ1344" s="135">
        <v>1.34</v>
      </c>
      <c r="AR1344" s="135">
        <f t="shared" si="145"/>
        <v>489.1</v>
      </c>
      <c r="AS1344" s="176">
        <f t="shared" si="141"/>
        <v>6.0776159169029551E-2</v>
      </c>
      <c r="AT1344" s="135">
        <v>1.34</v>
      </c>
      <c r="AU1344" s="135">
        <f t="shared" si="146"/>
        <v>489.1</v>
      </c>
      <c r="AV1344" s="176">
        <f t="shared" si="142"/>
        <v>1.041696610151353</v>
      </c>
      <c r="AW1344" s="135">
        <v>1.34</v>
      </c>
      <c r="AX1344" s="135">
        <f t="shared" si="147"/>
        <v>489.1</v>
      </c>
      <c r="AY1344" s="90">
        <f t="shared" si="143"/>
        <v>0.15719878714115784</v>
      </c>
      <c r="AZ1344" s="176">
        <f t="shared" si="144"/>
        <v>1.2596715564615402</v>
      </c>
    </row>
    <row r="1345" spans="43:52" x14ac:dyDescent="0.35">
      <c r="AQ1345" s="135">
        <v>1.341</v>
      </c>
      <c r="AR1345" s="135">
        <f t="shared" si="145"/>
        <v>489.46499999999997</v>
      </c>
      <c r="AS1345" s="176">
        <f t="shared" si="141"/>
        <v>6.0776159169029551E-2</v>
      </c>
      <c r="AT1345" s="135">
        <v>1.341</v>
      </c>
      <c r="AU1345" s="135">
        <f t="shared" si="146"/>
        <v>489.46499999999997</v>
      </c>
      <c r="AV1345" s="176">
        <f t="shared" si="142"/>
        <v>1.041696610151353</v>
      </c>
      <c r="AW1345" s="135">
        <v>1.341</v>
      </c>
      <c r="AX1345" s="135">
        <f t="shared" si="147"/>
        <v>489.46499999999997</v>
      </c>
      <c r="AY1345" s="90">
        <f t="shared" si="143"/>
        <v>0.15754122048639543</v>
      </c>
      <c r="AZ1345" s="176">
        <f t="shared" si="144"/>
        <v>1.2600139898067779</v>
      </c>
    </row>
    <row r="1346" spans="43:52" x14ac:dyDescent="0.35">
      <c r="AQ1346" s="135">
        <v>1.3420000000000001</v>
      </c>
      <c r="AR1346" s="135">
        <f t="shared" si="145"/>
        <v>489.83000000000004</v>
      </c>
      <c r="AS1346" s="176">
        <f t="shared" si="141"/>
        <v>6.0776159169029551E-2</v>
      </c>
      <c r="AT1346" s="135">
        <v>1.3420000000000001</v>
      </c>
      <c r="AU1346" s="135">
        <f t="shared" si="146"/>
        <v>489.83000000000004</v>
      </c>
      <c r="AV1346" s="176">
        <f t="shared" si="142"/>
        <v>1.041696610151353</v>
      </c>
      <c r="AW1346" s="135">
        <v>1.3420000000000001</v>
      </c>
      <c r="AX1346" s="135">
        <f t="shared" si="147"/>
        <v>489.83000000000004</v>
      </c>
      <c r="AY1346" s="90">
        <f t="shared" si="143"/>
        <v>0.15788369645465192</v>
      </c>
      <c r="AZ1346" s="176">
        <f t="shared" si="144"/>
        <v>1.2603564657750344</v>
      </c>
    </row>
    <row r="1347" spans="43:52" x14ac:dyDescent="0.35">
      <c r="AQ1347" s="135">
        <v>1.343</v>
      </c>
      <c r="AR1347" s="135">
        <f t="shared" si="145"/>
        <v>490.19499999999999</v>
      </c>
      <c r="AS1347" s="176">
        <f t="shared" si="141"/>
        <v>6.0776159169029551E-2</v>
      </c>
      <c r="AT1347" s="135">
        <v>1.343</v>
      </c>
      <c r="AU1347" s="135">
        <f t="shared" si="146"/>
        <v>490.19499999999999</v>
      </c>
      <c r="AV1347" s="176">
        <f t="shared" si="142"/>
        <v>1.041696610151353</v>
      </c>
      <c r="AW1347" s="135">
        <v>1.343</v>
      </c>
      <c r="AX1347" s="135">
        <f t="shared" si="147"/>
        <v>490.19499999999999</v>
      </c>
      <c r="AY1347" s="90">
        <f t="shared" si="143"/>
        <v>0.15822617242290743</v>
      </c>
      <c r="AZ1347" s="176">
        <f t="shared" si="144"/>
        <v>1.2606989417432899</v>
      </c>
    </row>
    <row r="1348" spans="43:52" x14ac:dyDescent="0.35">
      <c r="AQ1348" s="135">
        <v>1.3440000000000001</v>
      </c>
      <c r="AR1348" s="135">
        <f t="shared" si="145"/>
        <v>490.56</v>
      </c>
      <c r="AS1348" s="176">
        <f t="shared" ref="AS1348:AS1411" si="148">$BP$36*$BR$20/$BR$13*(1-EXP(-$BR$13*AQ1348))</f>
        <v>6.0776159169029551E-2</v>
      </c>
      <c r="AT1348" s="135">
        <v>1.3440000000000001</v>
      </c>
      <c r="AU1348" s="135">
        <f t="shared" si="146"/>
        <v>490.56</v>
      </c>
      <c r="AV1348" s="176">
        <f t="shared" ref="AV1348:AV1411" si="149">$BR$15*$BR$20/$BR$14*(1-EXP(-$BR$14*AT1348))-$BR$16*(EXP(-$BR$13*AT1348)-EXP(-$BR$14*AT1348))</f>
        <v>1.041696610151353</v>
      </c>
      <c r="AW1348" s="135">
        <v>1.3440000000000001</v>
      </c>
      <c r="AX1348" s="135">
        <f t="shared" si="147"/>
        <v>490.56</v>
      </c>
      <c r="AY1348" s="90">
        <f t="shared" ref="AY1348:AY1411" si="150">-EXP(-(Lm)*AW1348)*(-$BR$17+(EXP(Lm-$BR$14)-EXP((Lm-$BR$14)*AW1348))*(($BR$20*$BR$15-$BR$14*$BR$16+$BR$16*Lm)*$BR$14-$BR$20*$BR$15*Lm)/($BR$14*($BR$14-Lm))+$BR$16*($BR$14-Lm)*(1-EXP((Lm-$BR$13)*AW1348))/($BR$13-Lm)+$BR$20*(EXP(Lm*AW1348)-1)*($BR$15*(1/$BR$14-1/Lm)+1/($BP$42*Lm))+($BR$20*$BR$15/$BR$14-$BR$16)*(1-EXP(Lm-$BR$14)))</f>
        <v>0.15856864839116172</v>
      </c>
      <c r="AZ1348" s="176">
        <f t="shared" ref="AZ1348:AZ1411" si="151">AS1348+AV1348+AY1348</f>
        <v>1.2610414177115441</v>
      </c>
    </row>
    <row r="1349" spans="43:52" x14ac:dyDescent="0.35">
      <c r="AQ1349" s="135">
        <v>1.345</v>
      </c>
      <c r="AR1349" s="135">
        <f t="shared" si="145"/>
        <v>490.92500000000001</v>
      </c>
      <c r="AS1349" s="176">
        <f t="shared" si="148"/>
        <v>6.0776159169029551E-2</v>
      </c>
      <c r="AT1349" s="135">
        <v>1.345</v>
      </c>
      <c r="AU1349" s="135">
        <f t="shared" si="146"/>
        <v>490.92500000000001</v>
      </c>
      <c r="AV1349" s="176">
        <f t="shared" si="149"/>
        <v>1.041696610151353</v>
      </c>
      <c r="AW1349" s="135">
        <v>1.345</v>
      </c>
      <c r="AX1349" s="135">
        <f t="shared" si="147"/>
        <v>490.92500000000001</v>
      </c>
      <c r="AY1349" s="90">
        <f t="shared" si="150"/>
        <v>0.15891112435941454</v>
      </c>
      <c r="AZ1349" s="176">
        <f t="shared" si="151"/>
        <v>1.261383893679797</v>
      </c>
    </row>
    <row r="1350" spans="43:52" x14ac:dyDescent="0.35">
      <c r="AQ1350" s="135">
        <v>1.3460000000000001</v>
      </c>
      <c r="AR1350" s="135">
        <f t="shared" ref="AR1350:AR1413" si="152">AQ1350*365</f>
        <v>491.29</v>
      </c>
      <c r="AS1350" s="176">
        <f t="shared" si="148"/>
        <v>6.0776159169029551E-2</v>
      </c>
      <c r="AT1350" s="135">
        <v>1.3460000000000001</v>
      </c>
      <c r="AU1350" s="135">
        <f t="shared" ref="AU1350:AU1413" si="153">AT1350*365</f>
        <v>491.29</v>
      </c>
      <c r="AV1350" s="176">
        <f t="shared" si="149"/>
        <v>1.041696610151353</v>
      </c>
      <c r="AW1350" s="135">
        <v>1.3460000000000001</v>
      </c>
      <c r="AX1350" s="135">
        <f t="shared" ref="AX1350:AX1413" si="154">AW1350*365</f>
        <v>491.29</v>
      </c>
      <c r="AY1350" s="90">
        <f t="shared" si="150"/>
        <v>0.15925360032766636</v>
      </c>
      <c r="AZ1350" s="176">
        <f t="shared" si="151"/>
        <v>1.2617263696480487</v>
      </c>
    </row>
    <row r="1351" spans="43:52" x14ac:dyDescent="0.35">
      <c r="AQ1351" s="135">
        <v>1.347</v>
      </c>
      <c r="AR1351" s="135">
        <f t="shared" si="152"/>
        <v>491.65499999999997</v>
      </c>
      <c r="AS1351" s="176">
        <f t="shared" si="148"/>
        <v>6.0776159169029551E-2</v>
      </c>
      <c r="AT1351" s="135">
        <v>1.347</v>
      </c>
      <c r="AU1351" s="135">
        <f t="shared" si="153"/>
        <v>491.65499999999997</v>
      </c>
      <c r="AV1351" s="176">
        <f t="shared" si="149"/>
        <v>1.041696610151353</v>
      </c>
      <c r="AW1351" s="135">
        <v>1.347</v>
      </c>
      <c r="AX1351" s="135">
        <f t="shared" si="154"/>
        <v>491.65499999999997</v>
      </c>
      <c r="AY1351" s="90">
        <f t="shared" si="150"/>
        <v>0.15959607629591699</v>
      </c>
      <c r="AZ1351" s="176">
        <f t="shared" si="151"/>
        <v>1.2620688456162994</v>
      </c>
    </row>
    <row r="1352" spans="43:52" x14ac:dyDescent="0.35">
      <c r="AQ1352" s="135">
        <v>1.3480000000000001</v>
      </c>
      <c r="AR1352" s="135">
        <f t="shared" si="152"/>
        <v>492.02000000000004</v>
      </c>
      <c r="AS1352" s="176">
        <f t="shared" si="148"/>
        <v>6.0776159169029551E-2</v>
      </c>
      <c r="AT1352" s="135">
        <v>1.3480000000000001</v>
      </c>
      <c r="AU1352" s="135">
        <f t="shared" si="153"/>
        <v>492.02000000000004</v>
      </c>
      <c r="AV1352" s="176">
        <f t="shared" si="149"/>
        <v>1.041696610151353</v>
      </c>
      <c r="AW1352" s="135">
        <v>1.3480000000000001</v>
      </c>
      <c r="AX1352" s="135">
        <f t="shared" si="154"/>
        <v>492.02000000000004</v>
      </c>
      <c r="AY1352" s="90">
        <f t="shared" si="150"/>
        <v>0.15993855226416639</v>
      </c>
      <c r="AZ1352" s="176">
        <f t="shared" si="151"/>
        <v>1.2624113215845487</v>
      </c>
    </row>
    <row r="1353" spans="43:52" x14ac:dyDescent="0.35">
      <c r="AQ1353" s="135">
        <v>1.349</v>
      </c>
      <c r="AR1353" s="135">
        <f t="shared" si="152"/>
        <v>492.38499999999999</v>
      </c>
      <c r="AS1353" s="176">
        <f t="shared" si="148"/>
        <v>6.0776159169029551E-2</v>
      </c>
      <c r="AT1353" s="135">
        <v>1.349</v>
      </c>
      <c r="AU1353" s="135">
        <f t="shared" si="153"/>
        <v>492.38499999999999</v>
      </c>
      <c r="AV1353" s="176">
        <f t="shared" si="149"/>
        <v>1.041696610151353</v>
      </c>
      <c r="AW1353" s="135">
        <v>1.349</v>
      </c>
      <c r="AX1353" s="135">
        <f t="shared" si="154"/>
        <v>492.38499999999999</v>
      </c>
      <c r="AY1353" s="90">
        <f t="shared" si="150"/>
        <v>0.16028098560939422</v>
      </c>
      <c r="AZ1353" s="176">
        <f t="shared" si="151"/>
        <v>1.2627537549297767</v>
      </c>
    </row>
    <row r="1354" spans="43:52" x14ac:dyDescent="0.35">
      <c r="AQ1354" s="135">
        <v>1.35</v>
      </c>
      <c r="AR1354" s="135">
        <f t="shared" si="152"/>
        <v>492.75000000000006</v>
      </c>
      <c r="AS1354" s="176">
        <f t="shared" si="148"/>
        <v>6.0776159169029551E-2</v>
      </c>
      <c r="AT1354" s="135">
        <v>1.35</v>
      </c>
      <c r="AU1354" s="135">
        <f t="shared" si="153"/>
        <v>492.75000000000006</v>
      </c>
      <c r="AV1354" s="176">
        <f t="shared" si="149"/>
        <v>1.041696610151353</v>
      </c>
      <c r="AW1354" s="135">
        <v>1.35</v>
      </c>
      <c r="AX1354" s="135">
        <f t="shared" si="154"/>
        <v>492.75000000000006</v>
      </c>
      <c r="AY1354" s="90">
        <f t="shared" si="150"/>
        <v>0.16062346157764115</v>
      </c>
      <c r="AZ1354" s="176">
        <f t="shared" si="151"/>
        <v>1.2630962308980236</v>
      </c>
    </row>
    <row r="1355" spans="43:52" x14ac:dyDescent="0.35">
      <c r="AQ1355" s="135">
        <v>1.351</v>
      </c>
      <c r="AR1355" s="135">
        <f t="shared" si="152"/>
        <v>493.11500000000001</v>
      </c>
      <c r="AS1355" s="176">
        <f t="shared" si="148"/>
        <v>6.0776159169029551E-2</v>
      </c>
      <c r="AT1355" s="135">
        <v>1.351</v>
      </c>
      <c r="AU1355" s="135">
        <f t="shared" si="153"/>
        <v>493.11500000000001</v>
      </c>
      <c r="AV1355" s="176">
        <f t="shared" si="149"/>
        <v>1.041696610151353</v>
      </c>
      <c r="AW1355" s="135">
        <v>1.351</v>
      </c>
      <c r="AX1355" s="135">
        <f t="shared" si="154"/>
        <v>493.11500000000001</v>
      </c>
      <c r="AY1355" s="90">
        <f t="shared" si="150"/>
        <v>0.16096593754588667</v>
      </c>
      <c r="AZ1355" s="176">
        <f t="shared" si="151"/>
        <v>1.2634387068662691</v>
      </c>
    </row>
    <row r="1356" spans="43:52" x14ac:dyDescent="0.35">
      <c r="AQ1356" s="135">
        <v>1.3520000000000001</v>
      </c>
      <c r="AR1356" s="135">
        <f t="shared" si="152"/>
        <v>493.48</v>
      </c>
      <c r="AS1356" s="176">
        <f t="shared" si="148"/>
        <v>6.0776159169029551E-2</v>
      </c>
      <c r="AT1356" s="135">
        <v>1.3520000000000001</v>
      </c>
      <c r="AU1356" s="135">
        <f t="shared" si="153"/>
        <v>493.48</v>
      </c>
      <c r="AV1356" s="176">
        <f t="shared" si="149"/>
        <v>1.041696610151353</v>
      </c>
      <c r="AW1356" s="135">
        <v>1.3520000000000001</v>
      </c>
      <c r="AX1356" s="135">
        <f t="shared" si="154"/>
        <v>493.48</v>
      </c>
      <c r="AY1356" s="90">
        <f t="shared" si="150"/>
        <v>0.16130841351413117</v>
      </c>
      <c r="AZ1356" s="176">
        <f t="shared" si="151"/>
        <v>1.2637811828345136</v>
      </c>
    </row>
    <row r="1357" spans="43:52" x14ac:dyDescent="0.35">
      <c r="AQ1357" s="135">
        <v>1.353</v>
      </c>
      <c r="AR1357" s="135">
        <f t="shared" si="152"/>
        <v>493.84499999999997</v>
      </c>
      <c r="AS1357" s="176">
        <f t="shared" si="148"/>
        <v>6.0776159169029551E-2</v>
      </c>
      <c r="AT1357" s="135">
        <v>1.353</v>
      </c>
      <c r="AU1357" s="135">
        <f t="shared" si="153"/>
        <v>493.84499999999997</v>
      </c>
      <c r="AV1357" s="176">
        <f t="shared" si="149"/>
        <v>1.041696610151353</v>
      </c>
      <c r="AW1357" s="135">
        <v>1.353</v>
      </c>
      <c r="AX1357" s="135">
        <f t="shared" si="154"/>
        <v>493.84499999999997</v>
      </c>
      <c r="AY1357" s="90">
        <f t="shared" si="150"/>
        <v>0.16165088948237444</v>
      </c>
      <c r="AZ1357" s="176">
        <f t="shared" si="151"/>
        <v>1.2641236588027569</v>
      </c>
    </row>
    <row r="1358" spans="43:52" x14ac:dyDescent="0.35">
      <c r="AQ1358" s="135">
        <v>1.3540000000000001</v>
      </c>
      <c r="AR1358" s="135">
        <f t="shared" si="152"/>
        <v>494.21000000000004</v>
      </c>
      <c r="AS1358" s="176">
        <f t="shared" si="148"/>
        <v>6.0776159169029551E-2</v>
      </c>
      <c r="AT1358" s="135">
        <v>1.3540000000000001</v>
      </c>
      <c r="AU1358" s="135">
        <f t="shared" si="153"/>
        <v>494.21000000000004</v>
      </c>
      <c r="AV1358" s="176">
        <f t="shared" si="149"/>
        <v>1.041696610151353</v>
      </c>
      <c r="AW1358" s="135">
        <v>1.3540000000000001</v>
      </c>
      <c r="AX1358" s="135">
        <f t="shared" si="154"/>
        <v>494.21000000000004</v>
      </c>
      <c r="AY1358" s="90">
        <f t="shared" si="150"/>
        <v>0.16199336545061627</v>
      </c>
      <c r="AZ1358" s="176">
        <f t="shared" si="151"/>
        <v>1.2644661347709987</v>
      </c>
    </row>
    <row r="1359" spans="43:52" x14ac:dyDescent="0.35">
      <c r="AQ1359" s="135">
        <v>1.355</v>
      </c>
      <c r="AR1359" s="135">
        <f t="shared" si="152"/>
        <v>494.57499999999999</v>
      </c>
      <c r="AS1359" s="176">
        <f t="shared" si="148"/>
        <v>6.0776159169029551E-2</v>
      </c>
      <c r="AT1359" s="135">
        <v>1.355</v>
      </c>
      <c r="AU1359" s="135">
        <f t="shared" si="153"/>
        <v>494.57499999999999</v>
      </c>
      <c r="AV1359" s="176">
        <f t="shared" si="149"/>
        <v>1.041696610151353</v>
      </c>
      <c r="AW1359" s="135">
        <v>1.355</v>
      </c>
      <c r="AX1359" s="135">
        <f t="shared" si="154"/>
        <v>494.57499999999999</v>
      </c>
      <c r="AY1359" s="90">
        <f t="shared" si="150"/>
        <v>0.16233584141885712</v>
      </c>
      <c r="AZ1359" s="176">
        <f t="shared" si="151"/>
        <v>1.2648086107392396</v>
      </c>
    </row>
    <row r="1360" spans="43:52" x14ac:dyDescent="0.35">
      <c r="AQ1360" s="135">
        <v>1.3560000000000001</v>
      </c>
      <c r="AR1360" s="135">
        <f t="shared" si="152"/>
        <v>494.94000000000005</v>
      </c>
      <c r="AS1360" s="176">
        <f t="shared" si="148"/>
        <v>6.0776159169029551E-2</v>
      </c>
      <c r="AT1360" s="135">
        <v>1.3560000000000001</v>
      </c>
      <c r="AU1360" s="135">
        <f t="shared" si="153"/>
        <v>494.94000000000005</v>
      </c>
      <c r="AV1360" s="176">
        <f t="shared" si="149"/>
        <v>1.041696610151353</v>
      </c>
      <c r="AW1360" s="135">
        <v>1.3560000000000001</v>
      </c>
      <c r="AX1360" s="135">
        <f t="shared" si="154"/>
        <v>494.94000000000005</v>
      </c>
      <c r="AY1360" s="90">
        <f t="shared" si="150"/>
        <v>0.16267831738709673</v>
      </c>
      <c r="AZ1360" s="176">
        <f t="shared" si="151"/>
        <v>1.2651510867074791</v>
      </c>
    </row>
    <row r="1361" spans="43:52" x14ac:dyDescent="0.35">
      <c r="AQ1361" s="135">
        <v>1.357</v>
      </c>
      <c r="AR1361" s="135">
        <f t="shared" si="152"/>
        <v>495.30500000000001</v>
      </c>
      <c r="AS1361" s="176">
        <f t="shared" si="148"/>
        <v>6.0776159169029551E-2</v>
      </c>
      <c r="AT1361" s="135">
        <v>1.357</v>
      </c>
      <c r="AU1361" s="135">
        <f t="shared" si="153"/>
        <v>495.30500000000001</v>
      </c>
      <c r="AV1361" s="176">
        <f t="shared" si="149"/>
        <v>1.041696610151353</v>
      </c>
      <c r="AW1361" s="135">
        <v>1.357</v>
      </c>
      <c r="AX1361" s="135">
        <f t="shared" si="154"/>
        <v>495.30500000000001</v>
      </c>
      <c r="AY1361" s="90">
        <f t="shared" si="150"/>
        <v>0.16302075073231478</v>
      </c>
      <c r="AZ1361" s="176">
        <f t="shared" si="151"/>
        <v>1.2654935200526971</v>
      </c>
    </row>
    <row r="1362" spans="43:52" x14ac:dyDescent="0.35">
      <c r="AQ1362" s="135">
        <v>1.3580000000000001</v>
      </c>
      <c r="AR1362" s="135">
        <f t="shared" si="152"/>
        <v>495.67</v>
      </c>
      <c r="AS1362" s="176">
        <f t="shared" si="148"/>
        <v>6.0776159169029551E-2</v>
      </c>
      <c r="AT1362" s="135">
        <v>1.3580000000000001</v>
      </c>
      <c r="AU1362" s="135">
        <f t="shared" si="153"/>
        <v>495.67</v>
      </c>
      <c r="AV1362" s="176">
        <f t="shared" si="149"/>
        <v>1.041696610151353</v>
      </c>
      <c r="AW1362" s="135">
        <v>1.3580000000000001</v>
      </c>
      <c r="AX1362" s="135">
        <f t="shared" si="154"/>
        <v>495.67</v>
      </c>
      <c r="AY1362" s="90">
        <f t="shared" si="150"/>
        <v>0.16336322670055173</v>
      </c>
      <c r="AZ1362" s="176">
        <f t="shared" si="151"/>
        <v>1.2658359960209342</v>
      </c>
    </row>
    <row r="1363" spans="43:52" x14ac:dyDescent="0.35">
      <c r="AQ1363" s="135">
        <v>1.359</v>
      </c>
      <c r="AR1363" s="135">
        <f t="shared" si="152"/>
        <v>496.03499999999997</v>
      </c>
      <c r="AS1363" s="176">
        <f t="shared" si="148"/>
        <v>6.0776159169029551E-2</v>
      </c>
      <c r="AT1363" s="135">
        <v>1.359</v>
      </c>
      <c r="AU1363" s="135">
        <f t="shared" si="153"/>
        <v>496.03499999999997</v>
      </c>
      <c r="AV1363" s="176">
        <f t="shared" si="149"/>
        <v>1.041696610151353</v>
      </c>
      <c r="AW1363" s="135">
        <v>1.359</v>
      </c>
      <c r="AX1363" s="135">
        <f t="shared" si="154"/>
        <v>496.03499999999997</v>
      </c>
      <c r="AY1363" s="90">
        <f t="shared" si="150"/>
        <v>0.16370570266878789</v>
      </c>
      <c r="AZ1363" s="176">
        <f t="shared" si="151"/>
        <v>1.2661784719891702</v>
      </c>
    </row>
    <row r="1364" spans="43:52" x14ac:dyDescent="0.35">
      <c r="AQ1364" s="135">
        <v>1.36</v>
      </c>
      <c r="AR1364" s="135">
        <f t="shared" si="152"/>
        <v>496.40000000000003</v>
      </c>
      <c r="AS1364" s="176">
        <f t="shared" si="148"/>
        <v>6.0776159169029551E-2</v>
      </c>
      <c r="AT1364" s="135">
        <v>1.36</v>
      </c>
      <c r="AU1364" s="135">
        <f t="shared" si="153"/>
        <v>496.40000000000003</v>
      </c>
      <c r="AV1364" s="176">
        <f t="shared" si="149"/>
        <v>1.041696610151353</v>
      </c>
      <c r="AW1364" s="135">
        <v>1.36</v>
      </c>
      <c r="AX1364" s="135">
        <f t="shared" si="154"/>
        <v>496.40000000000003</v>
      </c>
      <c r="AY1364" s="90">
        <f t="shared" si="150"/>
        <v>0.1640481786370224</v>
      </c>
      <c r="AZ1364" s="176">
        <f t="shared" si="151"/>
        <v>1.2665209479574049</v>
      </c>
    </row>
    <row r="1365" spans="43:52" x14ac:dyDescent="0.35">
      <c r="AQ1365" s="135">
        <v>1.361</v>
      </c>
      <c r="AR1365" s="135">
        <f t="shared" si="152"/>
        <v>496.76499999999999</v>
      </c>
      <c r="AS1365" s="176">
        <f t="shared" si="148"/>
        <v>6.0776159169029551E-2</v>
      </c>
      <c r="AT1365" s="135">
        <v>1.361</v>
      </c>
      <c r="AU1365" s="135">
        <f t="shared" si="153"/>
        <v>496.76499999999999</v>
      </c>
      <c r="AV1365" s="176">
        <f t="shared" si="149"/>
        <v>1.041696610151353</v>
      </c>
      <c r="AW1365" s="135">
        <v>1.361</v>
      </c>
      <c r="AX1365" s="135">
        <f t="shared" si="154"/>
        <v>496.76499999999999</v>
      </c>
      <c r="AY1365" s="90">
        <f t="shared" si="150"/>
        <v>0.1643906546052559</v>
      </c>
      <c r="AZ1365" s="176">
        <f t="shared" si="151"/>
        <v>1.2668634239256382</v>
      </c>
    </row>
    <row r="1366" spans="43:52" x14ac:dyDescent="0.35">
      <c r="AQ1366" s="135">
        <v>1.3620000000000001</v>
      </c>
      <c r="AR1366" s="135">
        <f t="shared" si="152"/>
        <v>497.13000000000005</v>
      </c>
      <c r="AS1366" s="176">
        <f t="shared" si="148"/>
        <v>6.0776159169029551E-2</v>
      </c>
      <c r="AT1366" s="135">
        <v>1.3620000000000001</v>
      </c>
      <c r="AU1366" s="135">
        <f t="shared" si="153"/>
        <v>497.13000000000005</v>
      </c>
      <c r="AV1366" s="176">
        <f t="shared" si="149"/>
        <v>1.041696610151353</v>
      </c>
      <c r="AW1366" s="135">
        <v>1.3620000000000001</v>
      </c>
      <c r="AX1366" s="135">
        <f t="shared" si="154"/>
        <v>497.13000000000005</v>
      </c>
      <c r="AY1366" s="90">
        <f t="shared" si="150"/>
        <v>0.16473313057348818</v>
      </c>
      <c r="AZ1366" s="176">
        <f t="shared" si="151"/>
        <v>1.2672058998938707</v>
      </c>
    </row>
    <row r="1367" spans="43:52" x14ac:dyDescent="0.35">
      <c r="AQ1367" s="135">
        <v>1.363</v>
      </c>
      <c r="AR1367" s="135">
        <f t="shared" si="152"/>
        <v>497.495</v>
      </c>
      <c r="AS1367" s="176">
        <f t="shared" si="148"/>
        <v>6.0776159169029551E-2</v>
      </c>
      <c r="AT1367" s="135">
        <v>1.363</v>
      </c>
      <c r="AU1367" s="135">
        <f t="shared" si="153"/>
        <v>497.495</v>
      </c>
      <c r="AV1367" s="176">
        <f t="shared" si="149"/>
        <v>1.041696610151353</v>
      </c>
      <c r="AW1367" s="135">
        <v>1.363</v>
      </c>
      <c r="AX1367" s="135">
        <f t="shared" si="154"/>
        <v>497.495</v>
      </c>
      <c r="AY1367" s="90">
        <f t="shared" si="150"/>
        <v>0.16507560654171904</v>
      </c>
      <c r="AZ1367" s="176">
        <f t="shared" si="151"/>
        <v>1.2675483758621016</v>
      </c>
    </row>
    <row r="1368" spans="43:52" x14ac:dyDescent="0.35">
      <c r="AQ1368" s="135">
        <v>1.3640000000000001</v>
      </c>
      <c r="AR1368" s="135">
        <f t="shared" si="152"/>
        <v>497.86</v>
      </c>
      <c r="AS1368" s="176">
        <f t="shared" si="148"/>
        <v>6.0776159169029551E-2</v>
      </c>
      <c r="AT1368" s="135">
        <v>1.3640000000000001</v>
      </c>
      <c r="AU1368" s="135">
        <f t="shared" si="153"/>
        <v>497.86</v>
      </c>
      <c r="AV1368" s="176">
        <f t="shared" si="149"/>
        <v>1.041696610151353</v>
      </c>
      <c r="AW1368" s="135">
        <v>1.3640000000000001</v>
      </c>
      <c r="AX1368" s="135">
        <f t="shared" si="154"/>
        <v>497.86</v>
      </c>
      <c r="AY1368" s="90">
        <f t="shared" si="150"/>
        <v>0.16541808250994885</v>
      </c>
      <c r="AZ1368" s="176">
        <f t="shared" si="151"/>
        <v>1.2678908518303313</v>
      </c>
    </row>
    <row r="1369" spans="43:52" x14ac:dyDescent="0.35">
      <c r="AQ1369" s="135">
        <v>1.365</v>
      </c>
      <c r="AR1369" s="135">
        <f t="shared" si="152"/>
        <v>498.22500000000002</v>
      </c>
      <c r="AS1369" s="176">
        <f t="shared" si="148"/>
        <v>6.0776159169029551E-2</v>
      </c>
      <c r="AT1369" s="135">
        <v>1.365</v>
      </c>
      <c r="AU1369" s="135">
        <f t="shared" si="153"/>
        <v>498.22500000000002</v>
      </c>
      <c r="AV1369" s="176">
        <f t="shared" si="149"/>
        <v>1.041696610151353</v>
      </c>
      <c r="AW1369" s="135">
        <v>1.365</v>
      </c>
      <c r="AX1369" s="135">
        <f t="shared" si="154"/>
        <v>498.22500000000002</v>
      </c>
      <c r="AY1369" s="90">
        <f t="shared" si="150"/>
        <v>0.16576051585515714</v>
      </c>
      <c r="AZ1369" s="176">
        <f t="shared" si="151"/>
        <v>1.2682332851755396</v>
      </c>
    </row>
    <row r="1370" spans="43:52" x14ac:dyDescent="0.35">
      <c r="AQ1370" s="135">
        <v>1.3660000000000001</v>
      </c>
      <c r="AR1370" s="135">
        <f t="shared" si="152"/>
        <v>498.59000000000003</v>
      </c>
      <c r="AS1370" s="176">
        <f t="shared" si="148"/>
        <v>6.0776159169029551E-2</v>
      </c>
      <c r="AT1370" s="135">
        <v>1.3660000000000001</v>
      </c>
      <c r="AU1370" s="135">
        <f t="shared" si="153"/>
        <v>498.59000000000003</v>
      </c>
      <c r="AV1370" s="176">
        <f t="shared" si="149"/>
        <v>1.041696610151353</v>
      </c>
      <c r="AW1370" s="135">
        <v>1.3660000000000001</v>
      </c>
      <c r="AX1370" s="135">
        <f t="shared" si="154"/>
        <v>498.59000000000003</v>
      </c>
      <c r="AY1370" s="90">
        <f t="shared" si="150"/>
        <v>0.16610299182338453</v>
      </c>
      <c r="AZ1370" s="176">
        <f t="shared" si="151"/>
        <v>1.2685757611437669</v>
      </c>
    </row>
    <row r="1371" spans="43:52" x14ac:dyDescent="0.35">
      <c r="AQ1371" s="135">
        <v>1.367</v>
      </c>
      <c r="AR1371" s="135">
        <f t="shared" si="152"/>
        <v>498.95499999999998</v>
      </c>
      <c r="AS1371" s="176">
        <f t="shared" si="148"/>
        <v>6.0776159169029551E-2</v>
      </c>
      <c r="AT1371" s="135">
        <v>1.367</v>
      </c>
      <c r="AU1371" s="135">
        <f t="shared" si="153"/>
        <v>498.95499999999998</v>
      </c>
      <c r="AV1371" s="176">
        <f t="shared" si="149"/>
        <v>1.041696610151353</v>
      </c>
      <c r="AW1371" s="135">
        <v>1.367</v>
      </c>
      <c r="AX1371" s="135">
        <f t="shared" si="154"/>
        <v>498.95499999999998</v>
      </c>
      <c r="AY1371" s="90">
        <f t="shared" si="150"/>
        <v>0.16644546779161049</v>
      </c>
      <c r="AZ1371" s="176">
        <f t="shared" si="151"/>
        <v>1.2689182371119929</v>
      </c>
    </row>
    <row r="1372" spans="43:52" x14ac:dyDescent="0.35">
      <c r="AQ1372" s="135">
        <v>1.3680000000000001</v>
      </c>
      <c r="AR1372" s="135">
        <f t="shared" si="152"/>
        <v>499.32000000000005</v>
      </c>
      <c r="AS1372" s="176">
        <f t="shared" si="148"/>
        <v>6.0776159169029551E-2</v>
      </c>
      <c r="AT1372" s="135">
        <v>1.3680000000000001</v>
      </c>
      <c r="AU1372" s="135">
        <f t="shared" si="153"/>
        <v>499.32000000000005</v>
      </c>
      <c r="AV1372" s="176">
        <f t="shared" si="149"/>
        <v>1.041696610151353</v>
      </c>
      <c r="AW1372" s="135">
        <v>1.3680000000000001</v>
      </c>
      <c r="AX1372" s="135">
        <f t="shared" si="154"/>
        <v>499.32000000000005</v>
      </c>
      <c r="AY1372" s="90">
        <f t="shared" si="150"/>
        <v>0.16678794375983544</v>
      </c>
      <c r="AZ1372" s="176">
        <f t="shared" si="151"/>
        <v>1.2692607130802178</v>
      </c>
    </row>
    <row r="1373" spans="43:52" x14ac:dyDescent="0.35">
      <c r="AQ1373" s="135">
        <v>1.369</v>
      </c>
      <c r="AR1373" s="135">
        <f t="shared" si="152"/>
        <v>499.685</v>
      </c>
      <c r="AS1373" s="176">
        <f t="shared" si="148"/>
        <v>6.0776159169029551E-2</v>
      </c>
      <c r="AT1373" s="135">
        <v>1.369</v>
      </c>
      <c r="AU1373" s="135">
        <f t="shared" si="153"/>
        <v>499.685</v>
      </c>
      <c r="AV1373" s="176">
        <f t="shared" si="149"/>
        <v>1.041696610151353</v>
      </c>
      <c r="AW1373" s="135">
        <v>1.369</v>
      </c>
      <c r="AX1373" s="135">
        <f t="shared" si="154"/>
        <v>499.685</v>
      </c>
      <c r="AY1373" s="90">
        <f t="shared" si="150"/>
        <v>0.16713041972805917</v>
      </c>
      <c r="AZ1373" s="176">
        <f t="shared" si="151"/>
        <v>1.2696031890484416</v>
      </c>
    </row>
    <row r="1374" spans="43:52" x14ac:dyDescent="0.35">
      <c r="AQ1374" s="135">
        <v>1.37</v>
      </c>
      <c r="AR1374" s="135">
        <f t="shared" si="152"/>
        <v>500.05</v>
      </c>
      <c r="AS1374" s="176">
        <f t="shared" si="148"/>
        <v>6.0776159169029551E-2</v>
      </c>
      <c r="AT1374" s="135">
        <v>1.37</v>
      </c>
      <c r="AU1374" s="135">
        <f t="shared" si="153"/>
        <v>500.05</v>
      </c>
      <c r="AV1374" s="176">
        <f t="shared" si="149"/>
        <v>1.041696610151353</v>
      </c>
      <c r="AW1374" s="135">
        <v>1.37</v>
      </c>
      <c r="AX1374" s="135">
        <f t="shared" si="154"/>
        <v>500.05</v>
      </c>
      <c r="AY1374" s="90">
        <f t="shared" si="150"/>
        <v>0.16747289569628165</v>
      </c>
      <c r="AZ1374" s="176">
        <f t="shared" si="151"/>
        <v>1.2699456650166641</v>
      </c>
    </row>
    <row r="1375" spans="43:52" x14ac:dyDescent="0.35">
      <c r="AQ1375" s="135">
        <v>1.371</v>
      </c>
      <c r="AR1375" s="135">
        <f t="shared" si="152"/>
        <v>500.41500000000002</v>
      </c>
      <c r="AS1375" s="176">
        <f t="shared" si="148"/>
        <v>6.0776159169029551E-2</v>
      </c>
      <c r="AT1375" s="135">
        <v>1.371</v>
      </c>
      <c r="AU1375" s="135">
        <f t="shared" si="153"/>
        <v>500.41500000000002</v>
      </c>
      <c r="AV1375" s="176">
        <f t="shared" si="149"/>
        <v>1.041696610151353</v>
      </c>
      <c r="AW1375" s="135">
        <v>1.371</v>
      </c>
      <c r="AX1375" s="135">
        <f t="shared" si="154"/>
        <v>500.41500000000002</v>
      </c>
      <c r="AY1375" s="90">
        <f t="shared" si="150"/>
        <v>0.16781537166450297</v>
      </c>
      <c r="AZ1375" s="176">
        <f t="shared" si="151"/>
        <v>1.2702881409848854</v>
      </c>
    </row>
    <row r="1376" spans="43:52" x14ac:dyDescent="0.35">
      <c r="AQ1376" s="135">
        <v>1.3720000000000001</v>
      </c>
      <c r="AR1376" s="135">
        <f t="shared" si="152"/>
        <v>500.78000000000003</v>
      </c>
      <c r="AS1376" s="176">
        <f t="shared" si="148"/>
        <v>6.0776159169029551E-2</v>
      </c>
      <c r="AT1376" s="135">
        <v>1.3720000000000001</v>
      </c>
      <c r="AU1376" s="135">
        <f t="shared" si="153"/>
        <v>500.78000000000003</v>
      </c>
      <c r="AV1376" s="176">
        <f t="shared" si="149"/>
        <v>1.041696610151353</v>
      </c>
      <c r="AW1376" s="135">
        <v>1.3720000000000001</v>
      </c>
      <c r="AX1376" s="135">
        <f t="shared" si="154"/>
        <v>500.78000000000003</v>
      </c>
      <c r="AY1376" s="90">
        <f t="shared" si="150"/>
        <v>0.16815784763272279</v>
      </c>
      <c r="AZ1376" s="176">
        <f t="shared" si="151"/>
        <v>1.2706306169531052</v>
      </c>
    </row>
    <row r="1377" spans="43:52" x14ac:dyDescent="0.35">
      <c r="AQ1377" s="135">
        <v>1.373</v>
      </c>
      <c r="AR1377" s="135">
        <f t="shared" si="152"/>
        <v>501.14499999999998</v>
      </c>
      <c r="AS1377" s="176">
        <f t="shared" si="148"/>
        <v>6.0776159169029551E-2</v>
      </c>
      <c r="AT1377" s="135">
        <v>1.373</v>
      </c>
      <c r="AU1377" s="135">
        <f t="shared" si="153"/>
        <v>501.14499999999998</v>
      </c>
      <c r="AV1377" s="176">
        <f t="shared" si="149"/>
        <v>1.041696610151353</v>
      </c>
      <c r="AW1377" s="135">
        <v>1.373</v>
      </c>
      <c r="AX1377" s="135">
        <f t="shared" si="154"/>
        <v>501.14499999999998</v>
      </c>
      <c r="AY1377" s="90">
        <f t="shared" si="150"/>
        <v>0.1685002809779213</v>
      </c>
      <c r="AZ1377" s="176">
        <f t="shared" si="151"/>
        <v>1.2709730502983037</v>
      </c>
    </row>
    <row r="1378" spans="43:52" x14ac:dyDescent="0.35">
      <c r="AQ1378" s="135">
        <v>1.3740000000000001</v>
      </c>
      <c r="AR1378" s="135">
        <f t="shared" si="152"/>
        <v>501.51000000000005</v>
      </c>
      <c r="AS1378" s="176">
        <f t="shared" si="148"/>
        <v>6.0776159169029551E-2</v>
      </c>
      <c r="AT1378" s="135">
        <v>1.3740000000000001</v>
      </c>
      <c r="AU1378" s="135">
        <f t="shared" si="153"/>
        <v>501.51000000000005</v>
      </c>
      <c r="AV1378" s="176">
        <f t="shared" si="149"/>
        <v>1.041696610151353</v>
      </c>
      <c r="AW1378" s="135">
        <v>1.3740000000000001</v>
      </c>
      <c r="AX1378" s="135">
        <f t="shared" si="154"/>
        <v>501.51000000000005</v>
      </c>
      <c r="AY1378" s="90">
        <f t="shared" si="150"/>
        <v>0.16884275694613893</v>
      </c>
      <c r="AZ1378" s="176">
        <f t="shared" si="151"/>
        <v>1.2713155262665214</v>
      </c>
    </row>
    <row r="1379" spans="43:52" x14ac:dyDescent="0.35">
      <c r="AQ1379" s="135">
        <v>1.375</v>
      </c>
      <c r="AR1379" s="135">
        <f t="shared" si="152"/>
        <v>501.875</v>
      </c>
      <c r="AS1379" s="176">
        <f t="shared" si="148"/>
        <v>6.0776159169029551E-2</v>
      </c>
      <c r="AT1379" s="135">
        <v>1.375</v>
      </c>
      <c r="AU1379" s="135">
        <f t="shared" si="153"/>
        <v>501.875</v>
      </c>
      <c r="AV1379" s="176">
        <f t="shared" si="149"/>
        <v>1.041696610151353</v>
      </c>
      <c r="AW1379" s="135">
        <v>1.375</v>
      </c>
      <c r="AX1379" s="135">
        <f t="shared" si="154"/>
        <v>501.875</v>
      </c>
      <c r="AY1379" s="90">
        <f t="shared" si="150"/>
        <v>0.1691852329143553</v>
      </c>
      <c r="AZ1379" s="176">
        <f t="shared" si="151"/>
        <v>1.2716580022347377</v>
      </c>
    </row>
    <row r="1380" spans="43:52" x14ac:dyDescent="0.35">
      <c r="AQ1380" s="135">
        <v>1.3759999999999999</v>
      </c>
      <c r="AR1380" s="135">
        <f t="shared" si="152"/>
        <v>502.23999999999995</v>
      </c>
      <c r="AS1380" s="176">
        <f t="shared" si="148"/>
        <v>6.0776159169029551E-2</v>
      </c>
      <c r="AT1380" s="135">
        <v>1.3759999999999999</v>
      </c>
      <c r="AU1380" s="135">
        <f t="shared" si="153"/>
        <v>502.23999999999995</v>
      </c>
      <c r="AV1380" s="176">
        <f t="shared" si="149"/>
        <v>1.041696610151353</v>
      </c>
      <c r="AW1380" s="135">
        <v>1.3759999999999999</v>
      </c>
      <c r="AX1380" s="135">
        <f t="shared" si="154"/>
        <v>502.23999999999995</v>
      </c>
      <c r="AY1380" s="90">
        <f t="shared" si="150"/>
        <v>0.16952770888257027</v>
      </c>
      <c r="AZ1380" s="176">
        <f t="shared" si="151"/>
        <v>1.2720004782029526</v>
      </c>
    </row>
    <row r="1381" spans="43:52" x14ac:dyDescent="0.35">
      <c r="AQ1381" s="135">
        <v>1.377</v>
      </c>
      <c r="AR1381" s="135">
        <f t="shared" si="152"/>
        <v>502.60500000000002</v>
      </c>
      <c r="AS1381" s="176">
        <f t="shared" si="148"/>
        <v>6.0776159169029551E-2</v>
      </c>
      <c r="AT1381" s="135">
        <v>1.377</v>
      </c>
      <c r="AU1381" s="135">
        <f t="shared" si="153"/>
        <v>502.60500000000002</v>
      </c>
      <c r="AV1381" s="176">
        <f t="shared" si="149"/>
        <v>1.041696610151353</v>
      </c>
      <c r="AW1381" s="135">
        <v>1.377</v>
      </c>
      <c r="AX1381" s="135">
        <f t="shared" si="154"/>
        <v>502.60500000000002</v>
      </c>
      <c r="AY1381" s="90">
        <f t="shared" si="150"/>
        <v>0.1698701848507842</v>
      </c>
      <c r="AZ1381" s="176">
        <f t="shared" si="151"/>
        <v>1.2723429541711666</v>
      </c>
    </row>
    <row r="1382" spans="43:52" x14ac:dyDescent="0.35">
      <c r="AQ1382" s="135">
        <v>1.3779999999999999</v>
      </c>
      <c r="AR1382" s="135">
        <f t="shared" si="152"/>
        <v>502.96999999999997</v>
      </c>
      <c r="AS1382" s="176">
        <f t="shared" si="148"/>
        <v>6.0776159169029551E-2</v>
      </c>
      <c r="AT1382" s="135">
        <v>1.3779999999999999</v>
      </c>
      <c r="AU1382" s="135">
        <f t="shared" si="153"/>
        <v>502.96999999999997</v>
      </c>
      <c r="AV1382" s="176">
        <f t="shared" si="149"/>
        <v>1.041696610151353</v>
      </c>
      <c r="AW1382" s="135">
        <v>1.3779999999999999</v>
      </c>
      <c r="AX1382" s="135">
        <f t="shared" si="154"/>
        <v>502.96999999999997</v>
      </c>
      <c r="AY1382" s="90">
        <f t="shared" si="150"/>
        <v>0.17021266081899694</v>
      </c>
      <c r="AZ1382" s="176">
        <f t="shared" si="151"/>
        <v>1.2726854301393793</v>
      </c>
    </row>
    <row r="1383" spans="43:52" x14ac:dyDescent="0.35">
      <c r="AQ1383" s="135">
        <v>1.379</v>
      </c>
      <c r="AR1383" s="135">
        <f t="shared" si="152"/>
        <v>503.33499999999998</v>
      </c>
      <c r="AS1383" s="176">
        <f t="shared" si="148"/>
        <v>6.0776159169029551E-2</v>
      </c>
      <c r="AT1383" s="135">
        <v>1.379</v>
      </c>
      <c r="AU1383" s="135">
        <f t="shared" si="153"/>
        <v>503.33499999999998</v>
      </c>
      <c r="AV1383" s="176">
        <f t="shared" si="149"/>
        <v>1.041696610151353</v>
      </c>
      <c r="AW1383" s="135">
        <v>1.379</v>
      </c>
      <c r="AX1383" s="135">
        <f t="shared" si="154"/>
        <v>503.33499999999998</v>
      </c>
      <c r="AY1383" s="90">
        <f t="shared" si="150"/>
        <v>0.17055513678720824</v>
      </c>
      <c r="AZ1383" s="176">
        <f t="shared" si="151"/>
        <v>1.2730279061075906</v>
      </c>
    </row>
    <row r="1384" spans="43:52" x14ac:dyDescent="0.35">
      <c r="AQ1384" s="135">
        <v>1.38</v>
      </c>
      <c r="AR1384" s="135">
        <f t="shared" si="152"/>
        <v>503.7</v>
      </c>
      <c r="AS1384" s="176">
        <f t="shared" si="148"/>
        <v>6.0776159169029551E-2</v>
      </c>
      <c r="AT1384" s="135">
        <v>1.38</v>
      </c>
      <c r="AU1384" s="135">
        <f t="shared" si="153"/>
        <v>503.7</v>
      </c>
      <c r="AV1384" s="176">
        <f t="shared" si="149"/>
        <v>1.041696610151353</v>
      </c>
      <c r="AW1384" s="135">
        <v>1.38</v>
      </c>
      <c r="AX1384" s="135">
        <f t="shared" si="154"/>
        <v>503.7</v>
      </c>
      <c r="AY1384" s="90">
        <f t="shared" si="150"/>
        <v>0.17089761275541873</v>
      </c>
      <c r="AZ1384" s="176">
        <f t="shared" si="151"/>
        <v>1.2733703820758011</v>
      </c>
    </row>
    <row r="1385" spans="43:52" x14ac:dyDescent="0.35">
      <c r="AQ1385" s="135">
        <v>1.381</v>
      </c>
      <c r="AR1385" s="135">
        <f t="shared" si="152"/>
        <v>504.065</v>
      </c>
      <c r="AS1385" s="176">
        <f t="shared" si="148"/>
        <v>6.0776159169029551E-2</v>
      </c>
      <c r="AT1385" s="135">
        <v>1.381</v>
      </c>
      <c r="AU1385" s="135">
        <f t="shared" si="153"/>
        <v>504.065</v>
      </c>
      <c r="AV1385" s="176">
        <f t="shared" si="149"/>
        <v>1.041696610151353</v>
      </c>
      <c r="AW1385" s="135">
        <v>1.381</v>
      </c>
      <c r="AX1385" s="135">
        <f t="shared" si="154"/>
        <v>504.065</v>
      </c>
      <c r="AY1385" s="90">
        <f t="shared" si="150"/>
        <v>0.17124004610060722</v>
      </c>
      <c r="AZ1385" s="176">
        <f t="shared" si="151"/>
        <v>1.2737128154209896</v>
      </c>
    </row>
    <row r="1386" spans="43:52" x14ac:dyDescent="0.35">
      <c r="AQ1386" s="135">
        <v>1.3819999999999999</v>
      </c>
      <c r="AR1386" s="135">
        <f t="shared" si="152"/>
        <v>504.42999999999995</v>
      </c>
      <c r="AS1386" s="176">
        <f t="shared" si="148"/>
        <v>6.0776159169029551E-2</v>
      </c>
      <c r="AT1386" s="135">
        <v>1.3819999999999999</v>
      </c>
      <c r="AU1386" s="135">
        <f t="shared" si="153"/>
        <v>504.42999999999995</v>
      </c>
      <c r="AV1386" s="176">
        <f t="shared" si="149"/>
        <v>1.041696610151353</v>
      </c>
      <c r="AW1386" s="135">
        <v>1.3819999999999999</v>
      </c>
      <c r="AX1386" s="135">
        <f t="shared" si="154"/>
        <v>504.42999999999995</v>
      </c>
      <c r="AY1386" s="90">
        <f t="shared" si="150"/>
        <v>0.17158252206881508</v>
      </c>
      <c r="AZ1386" s="176">
        <f t="shared" si="151"/>
        <v>1.2740552913891974</v>
      </c>
    </row>
    <row r="1387" spans="43:52" x14ac:dyDescent="0.35">
      <c r="AQ1387" s="135">
        <v>1.383</v>
      </c>
      <c r="AR1387" s="135">
        <f t="shared" si="152"/>
        <v>504.79500000000002</v>
      </c>
      <c r="AS1387" s="176">
        <f t="shared" si="148"/>
        <v>6.0776159169029551E-2</v>
      </c>
      <c r="AT1387" s="135">
        <v>1.383</v>
      </c>
      <c r="AU1387" s="135">
        <f t="shared" si="153"/>
        <v>504.79500000000002</v>
      </c>
      <c r="AV1387" s="176">
        <f t="shared" si="149"/>
        <v>1.041696610151353</v>
      </c>
      <c r="AW1387" s="135">
        <v>1.383</v>
      </c>
      <c r="AX1387" s="135">
        <f t="shared" si="154"/>
        <v>504.79500000000002</v>
      </c>
      <c r="AY1387" s="90">
        <f t="shared" si="150"/>
        <v>0.17192499803702171</v>
      </c>
      <c r="AZ1387" s="176">
        <f t="shared" si="151"/>
        <v>1.2743977673574041</v>
      </c>
    </row>
    <row r="1388" spans="43:52" x14ac:dyDescent="0.35">
      <c r="AQ1388" s="135">
        <v>1.3839999999999999</v>
      </c>
      <c r="AR1388" s="135">
        <f t="shared" si="152"/>
        <v>505.15999999999997</v>
      </c>
      <c r="AS1388" s="176">
        <f t="shared" si="148"/>
        <v>6.0776159169029551E-2</v>
      </c>
      <c r="AT1388" s="135">
        <v>1.3839999999999999</v>
      </c>
      <c r="AU1388" s="135">
        <f t="shared" si="153"/>
        <v>505.15999999999997</v>
      </c>
      <c r="AV1388" s="176">
        <f t="shared" si="149"/>
        <v>1.041696610151353</v>
      </c>
      <c r="AW1388" s="135">
        <v>1.3839999999999999</v>
      </c>
      <c r="AX1388" s="135">
        <f t="shared" si="154"/>
        <v>505.15999999999997</v>
      </c>
      <c r="AY1388" s="90">
        <f t="shared" si="150"/>
        <v>0.1722674740052271</v>
      </c>
      <c r="AZ1388" s="176">
        <f t="shared" si="151"/>
        <v>1.2747402433256094</v>
      </c>
    </row>
    <row r="1389" spans="43:52" x14ac:dyDescent="0.35">
      <c r="AQ1389" s="135">
        <v>1.385</v>
      </c>
      <c r="AR1389" s="135">
        <f t="shared" si="152"/>
        <v>505.52499999999998</v>
      </c>
      <c r="AS1389" s="176">
        <f t="shared" si="148"/>
        <v>6.0776159169029551E-2</v>
      </c>
      <c r="AT1389" s="135">
        <v>1.385</v>
      </c>
      <c r="AU1389" s="135">
        <f t="shared" si="153"/>
        <v>505.52499999999998</v>
      </c>
      <c r="AV1389" s="176">
        <f t="shared" si="149"/>
        <v>1.041696610151353</v>
      </c>
      <c r="AW1389" s="135">
        <v>1.385</v>
      </c>
      <c r="AX1389" s="135">
        <f t="shared" si="154"/>
        <v>505.52499999999998</v>
      </c>
      <c r="AY1389" s="90">
        <f t="shared" si="150"/>
        <v>0.17260994997343104</v>
      </c>
      <c r="AZ1389" s="176">
        <f t="shared" si="151"/>
        <v>1.2750827192938134</v>
      </c>
    </row>
    <row r="1390" spans="43:52" x14ac:dyDescent="0.35">
      <c r="AQ1390" s="135">
        <v>1.3859999999999999</v>
      </c>
      <c r="AR1390" s="135">
        <f t="shared" si="152"/>
        <v>505.89</v>
      </c>
      <c r="AS1390" s="176">
        <f t="shared" si="148"/>
        <v>6.0776159169029551E-2</v>
      </c>
      <c r="AT1390" s="135">
        <v>1.3859999999999999</v>
      </c>
      <c r="AU1390" s="135">
        <f t="shared" si="153"/>
        <v>505.89</v>
      </c>
      <c r="AV1390" s="176">
        <f t="shared" si="149"/>
        <v>1.041696610151353</v>
      </c>
      <c r="AW1390" s="135">
        <v>1.3859999999999999</v>
      </c>
      <c r="AX1390" s="135">
        <f t="shared" si="154"/>
        <v>505.89</v>
      </c>
      <c r="AY1390" s="90">
        <f t="shared" si="150"/>
        <v>0.17295242594163401</v>
      </c>
      <c r="AZ1390" s="176">
        <f t="shared" si="151"/>
        <v>1.2754251952620164</v>
      </c>
    </row>
    <row r="1391" spans="43:52" x14ac:dyDescent="0.35">
      <c r="AQ1391" s="135">
        <v>1.387</v>
      </c>
      <c r="AR1391" s="135">
        <f t="shared" si="152"/>
        <v>506.255</v>
      </c>
      <c r="AS1391" s="176">
        <f t="shared" si="148"/>
        <v>6.0776159169029551E-2</v>
      </c>
      <c r="AT1391" s="135">
        <v>1.387</v>
      </c>
      <c r="AU1391" s="135">
        <f t="shared" si="153"/>
        <v>506.255</v>
      </c>
      <c r="AV1391" s="176">
        <f t="shared" si="149"/>
        <v>1.041696610151353</v>
      </c>
      <c r="AW1391" s="135">
        <v>1.387</v>
      </c>
      <c r="AX1391" s="135">
        <f t="shared" si="154"/>
        <v>506.255</v>
      </c>
      <c r="AY1391" s="90">
        <f t="shared" si="150"/>
        <v>0.17329490190983574</v>
      </c>
      <c r="AZ1391" s="176">
        <f t="shared" si="151"/>
        <v>1.2757676712302182</v>
      </c>
    </row>
    <row r="1392" spans="43:52" x14ac:dyDescent="0.35">
      <c r="AQ1392" s="135">
        <v>1.3879999999999999</v>
      </c>
      <c r="AR1392" s="135">
        <f t="shared" si="152"/>
        <v>506.61999999999995</v>
      </c>
      <c r="AS1392" s="176">
        <f t="shared" si="148"/>
        <v>6.0776159169029551E-2</v>
      </c>
      <c r="AT1392" s="135">
        <v>1.3879999999999999</v>
      </c>
      <c r="AU1392" s="135">
        <f t="shared" si="153"/>
        <v>506.61999999999995</v>
      </c>
      <c r="AV1392" s="176">
        <f t="shared" si="149"/>
        <v>1.041696610151353</v>
      </c>
      <c r="AW1392" s="135">
        <v>1.3879999999999999</v>
      </c>
      <c r="AX1392" s="135">
        <f t="shared" si="154"/>
        <v>506.61999999999995</v>
      </c>
      <c r="AY1392" s="90">
        <f t="shared" si="150"/>
        <v>0.1736373352550159</v>
      </c>
      <c r="AZ1392" s="176">
        <f t="shared" si="151"/>
        <v>1.2761101045753982</v>
      </c>
    </row>
    <row r="1393" spans="43:52" x14ac:dyDescent="0.35">
      <c r="AQ1393" s="135">
        <v>1.389</v>
      </c>
      <c r="AR1393" s="135">
        <f t="shared" si="152"/>
        <v>506.98500000000001</v>
      </c>
      <c r="AS1393" s="176">
        <f t="shared" si="148"/>
        <v>6.0776159169029551E-2</v>
      </c>
      <c r="AT1393" s="135">
        <v>1.389</v>
      </c>
      <c r="AU1393" s="135">
        <f t="shared" si="153"/>
        <v>506.98500000000001</v>
      </c>
      <c r="AV1393" s="176">
        <f t="shared" si="149"/>
        <v>1.041696610151353</v>
      </c>
      <c r="AW1393" s="135">
        <v>1.389</v>
      </c>
      <c r="AX1393" s="135">
        <f t="shared" si="154"/>
        <v>506.98500000000001</v>
      </c>
      <c r="AY1393" s="90">
        <f t="shared" si="150"/>
        <v>0.17397981122321496</v>
      </c>
      <c r="AZ1393" s="176">
        <f t="shared" si="151"/>
        <v>1.2764525805435973</v>
      </c>
    </row>
    <row r="1394" spans="43:52" x14ac:dyDescent="0.35">
      <c r="AQ1394" s="135">
        <v>1.39</v>
      </c>
      <c r="AR1394" s="135">
        <f t="shared" si="152"/>
        <v>507.34999999999997</v>
      </c>
      <c r="AS1394" s="176">
        <f t="shared" si="148"/>
        <v>6.0776159169029551E-2</v>
      </c>
      <c r="AT1394" s="135">
        <v>1.39</v>
      </c>
      <c r="AU1394" s="135">
        <f t="shared" si="153"/>
        <v>507.34999999999997</v>
      </c>
      <c r="AV1394" s="176">
        <f t="shared" si="149"/>
        <v>1.041696610151353</v>
      </c>
      <c r="AW1394" s="135">
        <v>1.39</v>
      </c>
      <c r="AX1394" s="135">
        <f t="shared" si="154"/>
        <v>507.34999999999997</v>
      </c>
      <c r="AY1394" s="90">
        <f t="shared" si="150"/>
        <v>0.17432228719141304</v>
      </c>
      <c r="AZ1394" s="176">
        <f t="shared" si="151"/>
        <v>1.2767950565117954</v>
      </c>
    </row>
    <row r="1395" spans="43:52" x14ac:dyDescent="0.35">
      <c r="AQ1395" s="135">
        <v>1.391</v>
      </c>
      <c r="AR1395" s="135">
        <f t="shared" si="152"/>
        <v>507.71500000000003</v>
      </c>
      <c r="AS1395" s="176">
        <f t="shared" si="148"/>
        <v>6.0776159169029551E-2</v>
      </c>
      <c r="AT1395" s="135">
        <v>1.391</v>
      </c>
      <c r="AU1395" s="135">
        <f t="shared" si="153"/>
        <v>507.71500000000003</v>
      </c>
      <c r="AV1395" s="176">
        <f t="shared" si="149"/>
        <v>1.041696610151353</v>
      </c>
      <c r="AW1395" s="135">
        <v>1.391</v>
      </c>
      <c r="AX1395" s="135">
        <f t="shared" si="154"/>
        <v>507.71500000000003</v>
      </c>
      <c r="AY1395" s="90">
        <f t="shared" si="150"/>
        <v>0.17466476315960988</v>
      </c>
      <c r="AZ1395" s="176">
        <f t="shared" si="151"/>
        <v>1.2771375324799923</v>
      </c>
    </row>
    <row r="1396" spans="43:52" x14ac:dyDescent="0.35">
      <c r="AQ1396" s="135">
        <v>1.3919999999999999</v>
      </c>
      <c r="AR1396" s="135">
        <f t="shared" si="152"/>
        <v>508.08</v>
      </c>
      <c r="AS1396" s="176">
        <f t="shared" si="148"/>
        <v>6.0776159169029551E-2</v>
      </c>
      <c r="AT1396" s="135">
        <v>1.3919999999999999</v>
      </c>
      <c r="AU1396" s="135">
        <f t="shared" si="153"/>
        <v>508.08</v>
      </c>
      <c r="AV1396" s="176">
        <f t="shared" si="149"/>
        <v>1.041696610151353</v>
      </c>
      <c r="AW1396" s="135">
        <v>1.3919999999999999</v>
      </c>
      <c r="AX1396" s="135">
        <f t="shared" si="154"/>
        <v>508.08</v>
      </c>
      <c r="AY1396" s="90">
        <f t="shared" si="150"/>
        <v>0.1750072391278055</v>
      </c>
      <c r="AZ1396" s="176">
        <f t="shared" si="151"/>
        <v>1.2774800084481879</v>
      </c>
    </row>
    <row r="1397" spans="43:52" x14ac:dyDescent="0.35">
      <c r="AQ1397" s="135">
        <v>1.393</v>
      </c>
      <c r="AR1397" s="135">
        <f t="shared" si="152"/>
        <v>508.44499999999999</v>
      </c>
      <c r="AS1397" s="176">
        <f t="shared" si="148"/>
        <v>6.0776159169029551E-2</v>
      </c>
      <c r="AT1397" s="135">
        <v>1.393</v>
      </c>
      <c r="AU1397" s="135">
        <f t="shared" si="153"/>
        <v>508.44499999999999</v>
      </c>
      <c r="AV1397" s="176">
        <f t="shared" si="149"/>
        <v>1.041696610151353</v>
      </c>
      <c r="AW1397" s="135">
        <v>1.393</v>
      </c>
      <c r="AX1397" s="135">
        <f t="shared" si="154"/>
        <v>508.44499999999999</v>
      </c>
      <c r="AY1397" s="90">
        <f t="shared" si="150"/>
        <v>0.17534971509599989</v>
      </c>
      <c r="AZ1397" s="176">
        <f t="shared" si="151"/>
        <v>1.2778224844163824</v>
      </c>
    </row>
    <row r="1398" spans="43:52" x14ac:dyDescent="0.35">
      <c r="AQ1398" s="135">
        <v>1.3939999999999999</v>
      </c>
      <c r="AR1398" s="135">
        <f t="shared" si="152"/>
        <v>508.80999999999995</v>
      </c>
      <c r="AS1398" s="176">
        <f t="shared" si="148"/>
        <v>6.0776159169029551E-2</v>
      </c>
      <c r="AT1398" s="135">
        <v>1.3939999999999999</v>
      </c>
      <c r="AU1398" s="135">
        <f t="shared" si="153"/>
        <v>508.80999999999995</v>
      </c>
      <c r="AV1398" s="176">
        <f t="shared" si="149"/>
        <v>1.041696610151353</v>
      </c>
      <c r="AW1398" s="135">
        <v>1.3939999999999999</v>
      </c>
      <c r="AX1398" s="135">
        <f t="shared" si="154"/>
        <v>508.80999999999995</v>
      </c>
      <c r="AY1398" s="90">
        <f t="shared" si="150"/>
        <v>0.17569219106419287</v>
      </c>
      <c r="AZ1398" s="176">
        <f t="shared" si="151"/>
        <v>1.2781649603845753</v>
      </c>
    </row>
    <row r="1399" spans="43:52" x14ac:dyDescent="0.35">
      <c r="AQ1399" s="135">
        <v>1.395</v>
      </c>
      <c r="AR1399" s="135">
        <f t="shared" si="152"/>
        <v>509.17500000000001</v>
      </c>
      <c r="AS1399" s="176">
        <f t="shared" si="148"/>
        <v>6.0776159169029551E-2</v>
      </c>
      <c r="AT1399" s="135">
        <v>1.395</v>
      </c>
      <c r="AU1399" s="135">
        <f t="shared" si="153"/>
        <v>509.17500000000001</v>
      </c>
      <c r="AV1399" s="176">
        <f t="shared" si="149"/>
        <v>1.041696610151353</v>
      </c>
      <c r="AW1399" s="135">
        <v>1.395</v>
      </c>
      <c r="AX1399" s="135">
        <f t="shared" si="154"/>
        <v>509.17500000000001</v>
      </c>
      <c r="AY1399" s="90">
        <f t="shared" si="150"/>
        <v>0.17603466703238482</v>
      </c>
      <c r="AZ1399" s="176">
        <f t="shared" si="151"/>
        <v>1.2785074363527673</v>
      </c>
    </row>
    <row r="1400" spans="43:52" x14ac:dyDescent="0.35">
      <c r="AQ1400" s="135">
        <v>1.3959999999999999</v>
      </c>
      <c r="AR1400" s="135">
        <f t="shared" si="152"/>
        <v>509.53999999999996</v>
      </c>
      <c r="AS1400" s="176">
        <f t="shared" si="148"/>
        <v>6.0776159169029551E-2</v>
      </c>
      <c r="AT1400" s="135">
        <v>1.3959999999999999</v>
      </c>
      <c r="AU1400" s="135">
        <f t="shared" si="153"/>
        <v>509.53999999999996</v>
      </c>
      <c r="AV1400" s="176">
        <f t="shared" si="149"/>
        <v>1.041696610151353</v>
      </c>
      <c r="AW1400" s="135">
        <v>1.3959999999999999</v>
      </c>
      <c r="AX1400" s="135">
        <f t="shared" si="154"/>
        <v>509.53999999999996</v>
      </c>
      <c r="AY1400" s="90">
        <f t="shared" si="150"/>
        <v>0.176377100377555</v>
      </c>
      <c r="AZ1400" s="176">
        <f t="shared" si="151"/>
        <v>1.2788498696979373</v>
      </c>
    </row>
    <row r="1401" spans="43:52" x14ac:dyDescent="0.35">
      <c r="AQ1401" s="135">
        <v>1.397</v>
      </c>
      <c r="AR1401" s="135">
        <f t="shared" si="152"/>
        <v>509.90500000000003</v>
      </c>
      <c r="AS1401" s="176">
        <f t="shared" si="148"/>
        <v>6.0776159169029551E-2</v>
      </c>
      <c r="AT1401" s="135">
        <v>1.397</v>
      </c>
      <c r="AU1401" s="135">
        <f t="shared" si="153"/>
        <v>509.90500000000003</v>
      </c>
      <c r="AV1401" s="176">
        <f t="shared" si="149"/>
        <v>1.041696610151353</v>
      </c>
      <c r="AW1401" s="135">
        <v>1.397</v>
      </c>
      <c r="AX1401" s="135">
        <f t="shared" si="154"/>
        <v>509.90500000000003</v>
      </c>
      <c r="AY1401" s="90">
        <f t="shared" si="150"/>
        <v>0.17671957634574451</v>
      </c>
      <c r="AZ1401" s="176">
        <f t="shared" si="151"/>
        <v>1.2791923456661269</v>
      </c>
    </row>
    <row r="1402" spans="43:52" x14ac:dyDescent="0.35">
      <c r="AQ1402" s="135">
        <v>1.3979999999999999</v>
      </c>
      <c r="AR1402" s="135">
        <f t="shared" si="152"/>
        <v>510.27</v>
      </c>
      <c r="AS1402" s="176">
        <f t="shared" si="148"/>
        <v>6.0776159169029551E-2</v>
      </c>
      <c r="AT1402" s="135">
        <v>1.3979999999999999</v>
      </c>
      <c r="AU1402" s="135">
        <f t="shared" si="153"/>
        <v>510.27</v>
      </c>
      <c r="AV1402" s="176">
        <f t="shared" si="149"/>
        <v>1.041696610151353</v>
      </c>
      <c r="AW1402" s="135">
        <v>1.3979999999999999</v>
      </c>
      <c r="AX1402" s="135">
        <f t="shared" si="154"/>
        <v>510.27</v>
      </c>
      <c r="AY1402" s="90">
        <f t="shared" si="150"/>
        <v>0.17706205231393279</v>
      </c>
      <c r="AZ1402" s="176">
        <f t="shared" si="151"/>
        <v>1.2795348216343152</v>
      </c>
    </row>
    <row r="1403" spans="43:52" x14ac:dyDescent="0.35">
      <c r="AQ1403" s="135">
        <v>1.399</v>
      </c>
      <c r="AR1403" s="135">
        <f t="shared" si="152"/>
        <v>510.63499999999999</v>
      </c>
      <c r="AS1403" s="176">
        <f t="shared" si="148"/>
        <v>6.0776159169029551E-2</v>
      </c>
      <c r="AT1403" s="135">
        <v>1.399</v>
      </c>
      <c r="AU1403" s="135">
        <f t="shared" si="153"/>
        <v>510.63499999999999</v>
      </c>
      <c r="AV1403" s="176">
        <f t="shared" si="149"/>
        <v>1.041696610151353</v>
      </c>
      <c r="AW1403" s="135">
        <v>1.399</v>
      </c>
      <c r="AX1403" s="135">
        <f t="shared" si="154"/>
        <v>510.63499999999999</v>
      </c>
      <c r="AY1403" s="90">
        <f t="shared" si="150"/>
        <v>0.17740452828211986</v>
      </c>
      <c r="AZ1403" s="176">
        <f t="shared" si="151"/>
        <v>1.2798772976025024</v>
      </c>
    </row>
    <row r="1404" spans="43:52" x14ac:dyDescent="0.35">
      <c r="AQ1404" s="135">
        <v>1.4</v>
      </c>
      <c r="AR1404" s="135">
        <f t="shared" si="152"/>
        <v>510.99999999999994</v>
      </c>
      <c r="AS1404" s="176">
        <f t="shared" si="148"/>
        <v>6.0776159169029551E-2</v>
      </c>
      <c r="AT1404" s="135">
        <v>1.4</v>
      </c>
      <c r="AU1404" s="135">
        <f t="shared" si="153"/>
        <v>510.99999999999994</v>
      </c>
      <c r="AV1404" s="176">
        <f t="shared" si="149"/>
        <v>1.041696610151353</v>
      </c>
      <c r="AW1404" s="135">
        <v>1.4</v>
      </c>
      <c r="AX1404" s="135">
        <f t="shared" si="154"/>
        <v>510.99999999999994</v>
      </c>
      <c r="AY1404" s="90">
        <f t="shared" si="150"/>
        <v>0.17774700425030571</v>
      </c>
      <c r="AZ1404" s="176">
        <f t="shared" si="151"/>
        <v>1.2802197735706882</v>
      </c>
    </row>
    <row r="1405" spans="43:52" x14ac:dyDescent="0.35">
      <c r="AQ1405" s="135">
        <v>1.401</v>
      </c>
      <c r="AR1405" s="135">
        <f t="shared" si="152"/>
        <v>511.36500000000001</v>
      </c>
      <c r="AS1405" s="176">
        <f t="shared" si="148"/>
        <v>6.0776159169029551E-2</v>
      </c>
      <c r="AT1405" s="135">
        <v>1.401</v>
      </c>
      <c r="AU1405" s="135">
        <f t="shared" si="153"/>
        <v>511.36500000000001</v>
      </c>
      <c r="AV1405" s="176">
        <f t="shared" si="149"/>
        <v>1.041696610151353</v>
      </c>
      <c r="AW1405" s="135">
        <v>1.401</v>
      </c>
      <c r="AX1405" s="135">
        <f t="shared" si="154"/>
        <v>511.36500000000001</v>
      </c>
      <c r="AY1405" s="90">
        <f t="shared" si="150"/>
        <v>0.17808948021849011</v>
      </c>
      <c r="AZ1405" s="176">
        <f t="shared" si="151"/>
        <v>1.2805622495388724</v>
      </c>
    </row>
    <row r="1406" spans="43:52" x14ac:dyDescent="0.35">
      <c r="AQ1406" s="135">
        <v>1.4019999999999999</v>
      </c>
      <c r="AR1406" s="135">
        <f t="shared" si="152"/>
        <v>511.72999999999996</v>
      </c>
      <c r="AS1406" s="176">
        <f t="shared" si="148"/>
        <v>6.0776159169029551E-2</v>
      </c>
      <c r="AT1406" s="135">
        <v>1.4019999999999999</v>
      </c>
      <c r="AU1406" s="135">
        <f t="shared" si="153"/>
        <v>511.72999999999996</v>
      </c>
      <c r="AV1406" s="176">
        <f t="shared" si="149"/>
        <v>1.041696610151353</v>
      </c>
      <c r="AW1406" s="135">
        <v>1.4019999999999999</v>
      </c>
      <c r="AX1406" s="135">
        <f t="shared" si="154"/>
        <v>511.72999999999996</v>
      </c>
      <c r="AY1406" s="90">
        <f t="shared" si="150"/>
        <v>0.17843195618667373</v>
      </c>
      <c r="AZ1406" s="176">
        <f t="shared" si="151"/>
        <v>1.2809047255070563</v>
      </c>
    </row>
    <row r="1407" spans="43:52" x14ac:dyDescent="0.35">
      <c r="AQ1407" s="135">
        <v>1.403</v>
      </c>
      <c r="AR1407" s="135">
        <f t="shared" si="152"/>
        <v>512.09500000000003</v>
      </c>
      <c r="AS1407" s="176">
        <f t="shared" si="148"/>
        <v>6.0776159169029551E-2</v>
      </c>
      <c r="AT1407" s="135">
        <v>1.403</v>
      </c>
      <c r="AU1407" s="135">
        <f t="shared" si="153"/>
        <v>512.09500000000003</v>
      </c>
      <c r="AV1407" s="176">
        <f t="shared" si="149"/>
        <v>1.041696610151353</v>
      </c>
      <c r="AW1407" s="135">
        <v>1.403</v>
      </c>
      <c r="AX1407" s="135">
        <f t="shared" si="154"/>
        <v>512.09500000000003</v>
      </c>
      <c r="AY1407" s="90">
        <f t="shared" si="150"/>
        <v>0.17877443215485569</v>
      </c>
      <c r="AZ1407" s="176">
        <f t="shared" si="151"/>
        <v>1.2812472014752381</v>
      </c>
    </row>
    <row r="1408" spans="43:52" x14ac:dyDescent="0.35">
      <c r="AQ1408" s="135">
        <v>1.4039999999999999</v>
      </c>
      <c r="AR1408" s="135">
        <f t="shared" si="152"/>
        <v>512.45999999999992</v>
      </c>
      <c r="AS1408" s="176">
        <f t="shared" si="148"/>
        <v>6.0776159169029551E-2</v>
      </c>
      <c r="AT1408" s="135">
        <v>1.4039999999999999</v>
      </c>
      <c r="AU1408" s="135">
        <f t="shared" si="153"/>
        <v>512.45999999999992</v>
      </c>
      <c r="AV1408" s="176">
        <f t="shared" si="149"/>
        <v>1.041696610151353</v>
      </c>
      <c r="AW1408" s="135">
        <v>1.4039999999999999</v>
      </c>
      <c r="AX1408" s="135">
        <f t="shared" si="154"/>
        <v>512.45999999999992</v>
      </c>
      <c r="AY1408" s="90">
        <f t="shared" si="150"/>
        <v>0.17911686550001632</v>
      </c>
      <c r="AZ1408" s="176">
        <f t="shared" si="151"/>
        <v>1.2815896348203988</v>
      </c>
    </row>
    <row r="1409" spans="43:52" x14ac:dyDescent="0.35">
      <c r="AQ1409" s="135">
        <v>1.405</v>
      </c>
      <c r="AR1409" s="135">
        <f t="shared" si="152"/>
        <v>512.82500000000005</v>
      </c>
      <c r="AS1409" s="176">
        <f t="shared" si="148"/>
        <v>6.0776159169029551E-2</v>
      </c>
      <c r="AT1409" s="135">
        <v>1.405</v>
      </c>
      <c r="AU1409" s="135">
        <f t="shared" si="153"/>
        <v>512.82500000000005</v>
      </c>
      <c r="AV1409" s="176">
        <f t="shared" si="149"/>
        <v>1.041696610151353</v>
      </c>
      <c r="AW1409" s="135">
        <v>1.405</v>
      </c>
      <c r="AX1409" s="135">
        <f t="shared" si="154"/>
        <v>512.82500000000005</v>
      </c>
      <c r="AY1409" s="90">
        <f t="shared" si="150"/>
        <v>0.17945934146819581</v>
      </c>
      <c r="AZ1409" s="176">
        <f t="shared" si="151"/>
        <v>1.2819321107885782</v>
      </c>
    </row>
    <row r="1410" spans="43:52" x14ac:dyDescent="0.35">
      <c r="AQ1410" s="135">
        <v>1.4059999999999999</v>
      </c>
      <c r="AR1410" s="135">
        <f t="shared" si="152"/>
        <v>513.18999999999994</v>
      </c>
      <c r="AS1410" s="176">
        <f t="shared" si="148"/>
        <v>6.0776159169029551E-2</v>
      </c>
      <c r="AT1410" s="135">
        <v>1.4059999999999999</v>
      </c>
      <c r="AU1410" s="135">
        <f t="shared" si="153"/>
        <v>513.18999999999994</v>
      </c>
      <c r="AV1410" s="176">
        <f t="shared" si="149"/>
        <v>1.041696610151353</v>
      </c>
      <c r="AW1410" s="135">
        <v>1.4059999999999999</v>
      </c>
      <c r="AX1410" s="135">
        <f t="shared" si="154"/>
        <v>513.18999999999994</v>
      </c>
      <c r="AY1410" s="90">
        <f t="shared" si="150"/>
        <v>0.17980181743637436</v>
      </c>
      <c r="AZ1410" s="176">
        <f t="shared" si="151"/>
        <v>1.2822745867567567</v>
      </c>
    </row>
    <row r="1411" spans="43:52" x14ac:dyDescent="0.35">
      <c r="AQ1411" s="135">
        <v>1.407</v>
      </c>
      <c r="AR1411" s="135">
        <f t="shared" si="152"/>
        <v>513.55500000000006</v>
      </c>
      <c r="AS1411" s="176">
        <f t="shared" si="148"/>
        <v>6.0776159169029551E-2</v>
      </c>
      <c r="AT1411" s="135">
        <v>1.407</v>
      </c>
      <c r="AU1411" s="135">
        <f t="shared" si="153"/>
        <v>513.55500000000006</v>
      </c>
      <c r="AV1411" s="176">
        <f t="shared" si="149"/>
        <v>1.041696610151353</v>
      </c>
      <c r="AW1411" s="135">
        <v>1.407</v>
      </c>
      <c r="AX1411" s="135">
        <f t="shared" si="154"/>
        <v>513.55500000000006</v>
      </c>
      <c r="AY1411" s="90">
        <f t="shared" si="150"/>
        <v>0.18014429340455163</v>
      </c>
      <c r="AZ1411" s="176">
        <f t="shared" si="151"/>
        <v>1.282617062724934</v>
      </c>
    </row>
    <row r="1412" spans="43:52" x14ac:dyDescent="0.35">
      <c r="AQ1412" s="135">
        <v>1.4079999999999999</v>
      </c>
      <c r="AR1412" s="135">
        <f t="shared" si="152"/>
        <v>513.91999999999996</v>
      </c>
      <c r="AS1412" s="176">
        <f t="shared" ref="AS1412:AS1475" si="155">$BP$36*$BR$20/$BR$13*(1-EXP(-$BR$13*AQ1412))</f>
        <v>6.0776159169029551E-2</v>
      </c>
      <c r="AT1412" s="135">
        <v>1.4079999999999999</v>
      </c>
      <c r="AU1412" s="135">
        <f t="shared" si="153"/>
        <v>513.91999999999996</v>
      </c>
      <c r="AV1412" s="176">
        <f t="shared" ref="AV1412:AV1475" si="156">$BR$15*$BR$20/$BR$14*(1-EXP(-$BR$14*AT1412))-$BR$16*(EXP(-$BR$13*AT1412)-EXP(-$BR$14*AT1412))</f>
        <v>1.041696610151353</v>
      </c>
      <c r="AW1412" s="135">
        <v>1.4079999999999999</v>
      </c>
      <c r="AX1412" s="135">
        <f t="shared" si="154"/>
        <v>513.91999999999996</v>
      </c>
      <c r="AY1412" s="90">
        <f t="shared" ref="AY1412:AY1475" si="157">-EXP(-(Lm)*AW1412)*(-$BR$17+(EXP(Lm-$BR$14)-EXP((Lm-$BR$14)*AW1412))*(($BR$20*$BR$15-$BR$14*$BR$16+$BR$16*Lm)*$BR$14-$BR$20*$BR$15*Lm)/($BR$14*($BR$14-Lm))+$BR$16*($BR$14-Lm)*(1-EXP((Lm-$BR$13)*AW1412))/($BR$13-Lm)+$BR$20*(EXP(Lm*AW1412)-1)*($BR$15*(1/$BR$14-1/Lm)+1/($BP$42*Lm))+($BR$20*$BR$15/$BR$14-$BR$16)*(1-EXP(Lm-$BR$14)))</f>
        <v>0.1804867693727277</v>
      </c>
      <c r="AZ1412" s="176">
        <f t="shared" ref="AZ1412:AZ1475" si="158">AS1412+AV1412+AY1412</f>
        <v>1.2829595386931101</v>
      </c>
    </row>
    <row r="1413" spans="43:52" x14ac:dyDescent="0.35">
      <c r="AQ1413" s="135">
        <v>1.409</v>
      </c>
      <c r="AR1413" s="135">
        <f t="shared" si="152"/>
        <v>514.28499999999997</v>
      </c>
      <c r="AS1413" s="176">
        <f t="shared" si="155"/>
        <v>6.0776159169029551E-2</v>
      </c>
      <c r="AT1413" s="135">
        <v>1.409</v>
      </c>
      <c r="AU1413" s="135">
        <f t="shared" si="153"/>
        <v>514.28499999999997</v>
      </c>
      <c r="AV1413" s="176">
        <f t="shared" si="156"/>
        <v>1.041696610151353</v>
      </c>
      <c r="AW1413" s="135">
        <v>1.409</v>
      </c>
      <c r="AX1413" s="135">
        <f t="shared" si="154"/>
        <v>514.28499999999997</v>
      </c>
      <c r="AY1413" s="90">
        <f t="shared" si="157"/>
        <v>0.18082924534090256</v>
      </c>
      <c r="AZ1413" s="176">
        <f t="shared" si="158"/>
        <v>1.283302014661285</v>
      </c>
    </row>
    <row r="1414" spans="43:52" x14ac:dyDescent="0.35">
      <c r="AQ1414" s="135">
        <v>1.41</v>
      </c>
      <c r="AR1414" s="135">
        <f t="shared" ref="AR1414:AR1477" si="159">AQ1414*365</f>
        <v>514.65</v>
      </c>
      <c r="AS1414" s="176">
        <f t="shared" si="155"/>
        <v>6.0776159169029551E-2</v>
      </c>
      <c r="AT1414" s="135">
        <v>1.41</v>
      </c>
      <c r="AU1414" s="135">
        <f t="shared" ref="AU1414:AU1477" si="160">AT1414*365</f>
        <v>514.65</v>
      </c>
      <c r="AV1414" s="176">
        <f t="shared" si="156"/>
        <v>1.041696610151353</v>
      </c>
      <c r="AW1414" s="135">
        <v>1.41</v>
      </c>
      <c r="AX1414" s="135">
        <f t="shared" ref="AX1414:AX1477" si="161">AW1414*365</f>
        <v>514.65</v>
      </c>
      <c r="AY1414" s="90">
        <f t="shared" si="157"/>
        <v>0.18117172130907597</v>
      </c>
      <c r="AZ1414" s="176">
        <f t="shared" si="158"/>
        <v>1.2836444906294584</v>
      </c>
    </row>
    <row r="1415" spans="43:52" x14ac:dyDescent="0.35">
      <c r="AQ1415" s="135">
        <v>1.411</v>
      </c>
      <c r="AR1415" s="135">
        <f t="shared" si="159"/>
        <v>515.01499999999999</v>
      </c>
      <c r="AS1415" s="176">
        <f t="shared" si="155"/>
        <v>6.0776159169029551E-2</v>
      </c>
      <c r="AT1415" s="135">
        <v>1.411</v>
      </c>
      <c r="AU1415" s="135">
        <f t="shared" si="160"/>
        <v>515.01499999999999</v>
      </c>
      <c r="AV1415" s="176">
        <f t="shared" si="156"/>
        <v>1.041696610151353</v>
      </c>
      <c r="AW1415" s="135">
        <v>1.411</v>
      </c>
      <c r="AX1415" s="135">
        <f t="shared" si="161"/>
        <v>515.01499999999999</v>
      </c>
      <c r="AY1415" s="90">
        <f t="shared" si="157"/>
        <v>0.18151419727724835</v>
      </c>
      <c r="AZ1415" s="176">
        <f t="shared" si="158"/>
        <v>1.2839869665976307</v>
      </c>
    </row>
    <row r="1416" spans="43:52" x14ac:dyDescent="0.35">
      <c r="AQ1416" s="135">
        <v>1.4119999999999999</v>
      </c>
      <c r="AR1416" s="135">
        <f t="shared" si="159"/>
        <v>515.38</v>
      </c>
      <c r="AS1416" s="176">
        <f t="shared" si="155"/>
        <v>6.0776159169029551E-2</v>
      </c>
      <c r="AT1416" s="135">
        <v>1.4119999999999999</v>
      </c>
      <c r="AU1416" s="135">
        <f t="shared" si="160"/>
        <v>515.38</v>
      </c>
      <c r="AV1416" s="176">
        <f t="shared" si="156"/>
        <v>1.041696610151353</v>
      </c>
      <c r="AW1416" s="135">
        <v>1.4119999999999999</v>
      </c>
      <c r="AX1416" s="135">
        <f t="shared" si="161"/>
        <v>515.38</v>
      </c>
      <c r="AY1416" s="90">
        <f t="shared" si="157"/>
        <v>0.18185663062239921</v>
      </c>
      <c r="AZ1416" s="176">
        <f t="shared" si="158"/>
        <v>1.2843293999427816</v>
      </c>
    </row>
    <row r="1417" spans="43:52" x14ac:dyDescent="0.35">
      <c r="AQ1417" s="135">
        <v>1.413</v>
      </c>
      <c r="AR1417" s="135">
        <f t="shared" si="159"/>
        <v>515.745</v>
      </c>
      <c r="AS1417" s="176">
        <f t="shared" si="155"/>
        <v>6.0776159169029551E-2</v>
      </c>
      <c r="AT1417" s="135">
        <v>1.413</v>
      </c>
      <c r="AU1417" s="135">
        <f t="shared" si="160"/>
        <v>515.745</v>
      </c>
      <c r="AV1417" s="176">
        <f t="shared" si="156"/>
        <v>1.041696610151353</v>
      </c>
      <c r="AW1417" s="135">
        <v>1.413</v>
      </c>
      <c r="AX1417" s="135">
        <f t="shared" si="161"/>
        <v>515.745</v>
      </c>
      <c r="AY1417" s="90">
        <f t="shared" si="157"/>
        <v>0.18219910659056915</v>
      </c>
      <c r="AZ1417" s="176">
        <f t="shared" si="158"/>
        <v>1.2846718759109517</v>
      </c>
    </row>
    <row r="1418" spans="43:52" x14ac:dyDescent="0.35">
      <c r="AQ1418" s="135">
        <v>1.4139999999999999</v>
      </c>
      <c r="AR1418" s="135">
        <f t="shared" si="159"/>
        <v>516.11</v>
      </c>
      <c r="AS1418" s="176">
        <f t="shared" si="155"/>
        <v>6.0776159169029551E-2</v>
      </c>
      <c r="AT1418" s="135">
        <v>1.4139999999999999</v>
      </c>
      <c r="AU1418" s="135">
        <f t="shared" si="160"/>
        <v>516.11</v>
      </c>
      <c r="AV1418" s="176">
        <f t="shared" si="156"/>
        <v>1.041696610151353</v>
      </c>
      <c r="AW1418" s="135">
        <v>1.4139999999999999</v>
      </c>
      <c r="AX1418" s="135">
        <f t="shared" si="161"/>
        <v>516.11</v>
      </c>
      <c r="AY1418" s="90">
        <f t="shared" si="157"/>
        <v>0.18254158255873768</v>
      </c>
      <c r="AZ1418" s="176">
        <f t="shared" si="158"/>
        <v>1.2850143518791202</v>
      </c>
    </row>
    <row r="1419" spans="43:52" x14ac:dyDescent="0.35">
      <c r="AQ1419" s="135">
        <v>1.415</v>
      </c>
      <c r="AR1419" s="135">
        <f t="shared" si="159"/>
        <v>516.47500000000002</v>
      </c>
      <c r="AS1419" s="176">
        <f t="shared" si="155"/>
        <v>6.0776159169029551E-2</v>
      </c>
      <c r="AT1419" s="135">
        <v>1.415</v>
      </c>
      <c r="AU1419" s="135">
        <f t="shared" si="160"/>
        <v>516.47500000000002</v>
      </c>
      <c r="AV1419" s="176">
        <f t="shared" si="156"/>
        <v>1.041696610151353</v>
      </c>
      <c r="AW1419" s="135">
        <v>1.415</v>
      </c>
      <c r="AX1419" s="135">
        <f t="shared" si="161"/>
        <v>516.47500000000002</v>
      </c>
      <c r="AY1419" s="90">
        <f t="shared" si="157"/>
        <v>0.1828840585269052</v>
      </c>
      <c r="AZ1419" s="176">
        <f t="shared" si="158"/>
        <v>1.2853568278472876</v>
      </c>
    </row>
    <row r="1420" spans="43:52" x14ac:dyDescent="0.35">
      <c r="AQ1420" s="135">
        <v>1.4159999999999999</v>
      </c>
      <c r="AR1420" s="135">
        <f t="shared" si="159"/>
        <v>516.83999999999992</v>
      </c>
      <c r="AS1420" s="176">
        <f t="shared" si="155"/>
        <v>6.0776159169029551E-2</v>
      </c>
      <c r="AT1420" s="135">
        <v>1.4159999999999999</v>
      </c>
      <c r="AU1420" s="135">
        <f t="shared" si="160"/>
        <v>516.83999999999992</v>
      </c>
      <c r="AV1420" s="176">
        <f t="shared" si="156"/>
        <v>1.041696610151353</v>
      </c>
      <c r="AW1420" s="135">
        <v>1.4159999999999999</v>
      </c>
      <c r="AX1420" s="135">
        <f t="shared" si="161"/>
        <v>516.83999999999992</v>
      </c>
      <c r="AY1420" s="90">
        <f t="shared" si="157"/>
        <v>0.18322653449507148</v>
      </c>
      <c r="AZ1420" s="176">
        <f t="shared" si="158"/>
        <v>1.2856993038154538</v>
      </c>
    </row>
    <row r="1421" spans="43:52" x14ac:dyDescent="0.35">
      <c r="AQ1421" s="135">
        <v>1.417</v>
      </c>
      <c r="AR1421" s="135">
        <f t="shared" si="159"/>
        <v>517.20500000000004</v>
      </c>
      <c r="AS1421" s="176">
        <f t="shared" si="155"/>
        <v>6.0776159169029551E-2</v>
      </c>
      <c r="AT1421" s="135">
        <v>1.417</v>
      </c>
      <c r="AU1421" s="135">
        <f t="shared" si="160"/>
        <v>517.20500000000004</v>
      </c>
      <c r="AV1421" s="176">
        <f t="shared" si="156"/>
        <v>1.041696610151353</v>
      </c>
      <c r="AW1421" s="135">
        <v>1.417</v>
      </c>
      <c r="AX1421" s="135">
        <f t="shared" si="161"/>
        <v>517.20500000000004</v>
      </c>
      <c r="AY1421" s="90">
        <f t="shared" si="157"/>
        <v>0.18356901046323656</v>
      </c>
      <c r="AZ1421" s="176">
        <f t="shared" si="158"/>
        <v>1.286041779783619</v>
      </c>
    </row>
    <row r="1422" spans="43:52" x14ac:dyDescent="0.35">
      <c r="AQ1422" s="135">
        <v>1.4179999999999999</v>
      </c>
      <c r="AR1422" s="135">
        <f t="shared" si="159"/>
        <v>517.56999999999994</v>
      </c>
      <c r="AS1422" s="176">
        <f t="shared" si="155"/>
        <v>6.0776159169029551E-2</v>
      </c>
      <c r="AT1422" s="135">
        <v>1.4179999999999999</v>
      </c>
      <c r="AU1422" s="135">
        <f t="shared" si="160"/>
        <v>517.56999999999994</v>
      </c>
      <c r="AV1422" s="176">
        <f t="shared" si="156"/>
        <v>1.041696610151353</v>
      </c>
      <c r="AW1422" s="135">
        <v>1.4179999999999999</v>
      </c>
      <c r="AX1422" s="135">
        <f t="shared" si="161"/>
        <v>517.56999999999994</v>
      </c>
      <c r="AY1422" s="90">
        <f t="shared" si="157"/>
        <v>0.18391148643140043</v>
      </c>
      <c r="AZ1422" s="176">
        <f t="shared" si="158"/>
        <v>1.2863842557517828</v>
      </c>
    </row>
    <row r="1423" spans="43:52" x14ac:dyDescent="0.35">
      <c r="AQ1423" s="135">
        <v>1.419</v>
      </c>
      <c r="AR1423" s="135">
        <f t="shared" si="159"/>
        <v>517.93500000000006</v>
      </c>
      <c r="AS1423" s="176">
        <f t="shared" si="155"/>
        <v>6.0776159169029551E-2</v>
      </c>
      <c r="AT1423" s="135">
        <v>1.419</v>
      </c>
      <c r="AU1423" s="135">
        <f t="shared" si="160"/>
        <v>517.93500000000006</v>
      </c>
      <c r="AV1423" s="176">
        <f t="shared" si="156"/>
        <v>1.041696610151353</v>
      </c>
      <c r="AW1423" s="135">
        <v>1.419</v>
      </c>
      <c r="AX1423" s="135">
        <f t="shared" si="161"/>
        <v>517.93500000000006</v>
      </c>
      <c r="AY1423" s="90">
        <f t="shared" si="157"/>
        <v>0.18425396239956282</v>
      </c>
      <c r="AZ1423" s="176">
        <f t="shared" si="158"/>
        <v>1.2867267317199453</v>
      </c>
    </row>
    <row r="1424" spans="43:52" x14ac:dyDescent="0.35">
      <c r="AQ1424" s="135">
        <v>1.42</v>
      </c>
      <c r="AR1424" s="135">
        <f t="shared" si="159"/>
        <v>518.29999999999995</v>
      </c>
      <c r="AS1424" s="176">
        <f t="shared" si="155"/>
        <v>6.0776159169029551E-2</v>
      </c>
      <c r="AT1424" s="135">
        <v>1.42</v>
      </c>
      <c r="AU1424" s="135">
        <f t="shared" si="160"/>
        <v>518.29999999999995</v>
      </c>
      <c r="AV1424" s="176">
        <f t="shared" si="156"/>
        <v>1.041696610151353</v>
      </c>
      <c r="AW1424" s="135">
        <v>1.42</v>
      </c>
      <c r="AX1424" s="135">
        <f t="shared" si="161"/>
        <v>518.29999999999995</v>
      </c>
      <c r="AY1424" s="90">
        <f t="shared" si="157"/>
        <v>0.18459639574470388</v>
      </c>
      <c r="AZ1424" s="176">
        <f t="shared" si="158"/>
        <v>1.2870691650650863</v>
      </c>
    </row>
    <row r="1425" spans="43:52" x14ac:dyDescent="0.35">
      <c r="AQ1425" s="135">
        <v>1.421</v>
      </c>
      <c r="AR1425" s="135">
        <f t="shared" si="159"/>
        <v>518.66499999999996</v>
      </c>
      <c r="AS1425" s="176">
        <f t="shared" si="155"/>
        <v>6.0776159169029551E-2</v>
      </c>
      <c r="AT1425" s="135">
        <v>1.421</v>
      </c>
      <c r="AU1425" s="135">
        <f t="shared" si="160"/>
        <v>518.66499999999996</v>
      </c>
      <c r="AV1425" s="176">
        <f t="shared" si="156"/>
        <v>1.041696610151353</v>
      </c>
      <c r="AW1425" s="135">
        <v>1.421</v>
      </c>
      <c r="AX1425" s="135">
        <f t="shared" si="161"/>
        <v>518.66499999999996</v>
      </c>
      <c r="AY1425" s="90">
        <f t="shared" si="157"/>
        <v>0.18493887171286408</v>
      </c>
      <c r="AZ1425" s="176">
        <f t="shared" si="158"/>
        <v>1.2874116410332466</v>
      </c>
    </row>
    <row r="1426" spans="43:52" x14ac:dyDescent="0.35">
      <c r="AQ1426" s="135">
        <v>1.4219999999999999</v>
      </c>
      <c r="AR1426" s="135">
        <f t="shared" si="159"/>
        <v>519.03</v>
      </c>
      <c r="AS1426" s="176">
        <f t="shared" si="155"/>
        <v>6.0776159169029551E-2</v>
      </c>
      <c r="AT1426" s="135">
        <v>1.4219999999999999</v>
      </c>
      <c r="AU1426" s="135">
        <f t="shared" si="160"/>
        <v>519.03</v>
      </c>
      <c r="AV1426" s="176">
        <f t="shared" si="156"/>
        <v>1.041696610151353</v>
      </c>
      <c r="AW1426" s="135">
        <v>1.4219999999999999</v>
      </c>
      <c r="AX1426" s="135">
        <f t="shared" si="161"/>
        <v>519.03</v>
      </c>
      <c r="AY1426" s="90">
        <f t="shared" si="157"/>
        <v>0.18528134768102303</v>
      </c>
      <c r="AZ1426" s="176">
        <f t="shared" si="158"/>
        <v>1.2877541170014055</v>
      </c>
    </row>
    <row r="1427" spans="43:52" x14ac:dyDescent="0.35">
      <c r="AQ1427" s="135">
        <v>1.423</v>
      </c>
      <c r="AR1427" s="135">
        <f t="shared" si="159"/>
        <v>519.39499999999998</v>
      </c>
      <c r="AS1427" s="176">
        <f t="shared" si="155"/>
        <v>6.0776159169029551E-2</v>
      </c>
      <c r="AT1427" s="135">
        <v>1.423</v>
      </c>
      <c r="AU1427" s="135">
        <f t="shared" si="160"/>
        <v>519.39499999999998</v>
      </c>
      <c r="AV1427" s="176">
        <f t="shared" si="156"/>
        <v>1.041696610151353</v>
      </c>
      <c r="AW1427" s="135">
        <v>1.423</v>
      </c>
      <c r="AX1427" s="135">
        <f t="shared" si="161"/>
        <v>519.39499999999998</v>
      </c>
      <c r="AY1427" s="90">
        <f t="shared" si="157"/>
        <v>0.18562382364918054</v>
      </c>
      <c r="AZ1427" s="176">
        <f t="shared" si="158"/>
        <v>1.2880965929695629</v>
      </c>
    </row>
    <row r="1428" spans="43:52" x14ac:dyDescent="0.35">
      <c r="AQ1428" s="135">
        <v>1.4239999999999999</v>
      </c>
      <c r="AR1428" s="135">
        <f t="shared" si="159"/>
        <v>519.76</v>
      </c>
      <c r="AS1428" s="176">
        <f t="shared" si="155"/>
        <v>6.0776159169029551E-2</v>
      </c>
      <c r="AT1428" s="135">
        <v>1.4239999999999999</v>
      </c>
      <c r="AU1428" s="135">
        <f t="shared" si="160"/>
        <v>519.76</v>
      </c>
      <c r="AV1428" s="176">
        <f t="shared" si="156"/>
        <v>1.041696610151353</v>
      </c>
      <c r="AW1428" s="135">
        <v>1.4239999999999999</v>
      </c>
      <c r="AX1428" s="135">
        <f t="shared" si="161"/>
        <v>519.76</v>
      </c>
      <c r="AY1428" s="90">
        <f t="shared" si="157"/>
        <v>0.18596629961733707</v>
      </c>
      <c r="AZ1428" s="176">
        <f t="shared" si="158"/>
        <v>1.2884390689377194</v>
      </c>
    </row>
    <row r="1429" spans="43:52" x14ac:dyDescent="0.35">
      <c r="AQ1429" s="135">
        <v>1.425</v>
      </c>
      <c r="AR1429" s="135">
        <f t="shared" si="159"/>
        <v>520.125</v>
      </c>
      <c r="AS1429" s="176">
        <f t="shared" si="155"/>
        <v>6.0776159169029551E-2</v>
      </c>
      <c r="AT1429" s="135">
        <v>1.425</v>
      </c>
      <c r="AU1429" s="135">
        <f t="shared" si="160"/>
        <v>520.125</v>
      </c>
      <c r="AV1429" s="176">
        <f t="shared" si="156"/>
        <v>1.041696610151353</v>
      </c>
      <c r="AW1429" s="135">
        <v>1.425</v>
      </c>
      <c r="AX1429" s="135">
        <f t="shared" si="161"/>
        <v>520.125</v>
      </c>
      <c r="AY1429" s="90">
        <f t="shared" si="157"/>
        <v>0.18630877558549236</v>
      </c>
      <c r="AZ1429" s="176">
        <f t="shared" si="158"/>
        <v>1.2887815449058748</v>
      </c>
    </row>
    <row r="1430" spans="43:52" x14ac:dyDescent="0.35">
      <c r="AQ1430" s="135">
        <v>1.4259999999999999</v>
      </c>
      <c r="AR1430" s="135">
        <f t="shared" si="159"/>
        <v>520.49</v>
      </c>
      <c r="AS1430" s="176">
        <f t="shared" si="155"/>
        <v>6.0776159169029551E-2</v>
      </c>
      <c r="AT1430" s="135">
        <v>1.4259999999999999</v>
      </c>
      <c r="AU1430" s="135">
        <f t="shared" si="160"/>
        <v>520.49</v>
      </c>
      <c r="AV1430" s="176">
        <f t="shared" si="156"/>
        <v>1.041696610151353</v>
      </c>
      <c r="AW1430" s="135">
        <v>1.4259999999999999</v>
      </c>
      <c r="AX1430" s="135">
        <f t="shared" si="161"/>
        <v>520.49</v>
      </c>
      <c r="AY1430" s="90">
        <f t="shared" si="157"/>
        <v>0.18665125155364645</v>
      </c>
      <c r="AZ1430" s="176">
        <f t="shared" si="158"/>
        <v>1.2891240208740289</v>
      </c>
    </row>
    <row r="1431" spans="43:52" x14ac:dyDescent="0.35">
      <c r="AQ1431" s="135">
        <v>1.427</v>
      </c>
      <c r="AR1431" s="135">
        <f t="shared" si="159"/>
        <v>520.85500000000002</v>
      </c>
      <c r="AS1431" s="176">
        <f t="shared" si="155"/>
        <v>6.0776159169029551E-2</v>
      </c>
      <c r="AT1431" s="135">
        <v>1.427</v>
      </c>
      <c r="AU1431" s="135">
        <f t="shared" si="160"/>
        <v>520.85500000000002</v>
      </c>
      <c r="AV1431" s="176">
        <f t="shared" si="156"/>
        <v>1.041696610151353</v>
      </c>
      <c r="AW1431" s="135">
        <v>1.427</v>
      </c>
      <c r="AX1431" s="135">
        <f t="shared" si="161"/>
        <v>520.85500000000002</v>
      </c>
      <c r="AY1431" s="90">
        <f t="shared" si="157"/>
        <v>0.18699368489877874</v>
      </c>
      <c r="AZ1431" s="176">
        <f t="shared" si="158"/>
        <v>1.2894664542191612</v>
      </c>
    </row>
    <row r="1432" spans="43:52" x14ac:dyDescent="0.35">
      <c r="AQ1432" s="135">
        <v>1.4279999999999999</v>
      </c>
      <c r="AR1432" s="135">
        <f t="shared" si="159"/>
        <v>521.22</v>
      </c>
      <c r="AS1432" s="176">
        <f t="shared" si="155"/>
        <v>6.0776159169029551E-2</v>
      </c>
      <c r="AT1432" s="135">
        <v>1.4279999999999999</v>
      </c>
      <c r="AU1432" s="135">
        <f t="shared" si="160"/>
        <v>521.22</v>
      </c>
      <c r="AV1432" s="176">
        <f t="shared" si="156"/>
        <v>1.041696610151353</v>
      </c>
      <c r="AW1432" s="135">
        <v>1.4279999999999999</v>
      </c>
      <c r="AX1432" s="135">
        <f t="shared" si="161"/>
        <v>521.22</v>
      </c>
      <c r="AY1432" s="90">
        <f t="shared" si="157"/>
        <v>0.18733616086693036</v>
      </c>
      <c r="AZ1432" s="176">
        <f t="shared" si="158"/>
        <v>1.2898089301873128</v>
      </c>
    </row>
    <row r="1433" spans="43:52" x14ac:dyDescent="0.35">
      <c r="AQ1433" s="135">
        <v>1.429</v>
      </c>
      <c r="AR1433" s="135">
        <f t="shared" si="159"/>
        <v>521.58500000000004</v>
      </c>
      <c r="AS1433" s="176">
        <f t="shared" si="155"/>
        <v>6.0776159169029551E-2</v>
      </c>
      <c r="AT1433" s="135">
        <v>1.429</v>
      </c>
      <c r="AU1433" s="135">
        <f t="shared" si="160"/>
        <v>521.58500000000004</v>
      </c>
      <c r="AV1433" s="176">
        <f t="shared" si="156"/>
        <v>1.041696610151353</v>
      </c>
      <c r="AW1433" s="135">
        <v>1.429</v>
      </c>
      <c r="AX1433" s="135">
        <f t="shared" si="161"/>
        <v>521.58500000000004</v>
      </c>
      <c r="AY1433" s="90">
        <f t="shared" si="157"/>
        <v>0.18767863683508076</v>
      </c>
      <c r="AZ1433" s="176">
        <f t="shared" si="158"/>
        <v>1.2901514061554631</v>
      </c>
    </row>
    <row r="1434" spans="43:52" x14ac:dyDescent="0.35">
      <c r="AQ1434" s="135">
        <v>1.43</v>
      </c>
      <c r="AR1434" s="135">
        <f t="shared" si="159"/>
        <v>521.94999999999993</v>
      </c>
      <c r="AS1434" s="176">
        <f t="shared" si="155"/>
        <v>6.0776159169029551E-2</v>
      </c>
      <c r="AT1434" s="135">
        <v>1.43</v>
      </c>
      <c r="AU1434" s="135">
        <f t="shared" si="160"/>
        <v>521.94999999999993</v>
      </c>
      <c r="AV1434" s="176">
        <f t="shared" si="156"/>
        <v>1.041696610151353</v>
      </c>
      <c r="AW1434" s="135">
        <v>1.43</v>
      </c>
      <c r="AX1434" s="135">
        <f t="shared" si="161"/>
        <v>521.94999999999993</v>
      </c>
      <c r="AY1434" s="90">
        <f t="shared" si="157"/>
        <v>0.18802111280322972</v>
      </c>
      <c r="AZ1434" s="176">
        <f t="shared" si="158"/>
        <v>1.290493882123612</v>
      </c>
    </row>
    <row r="1435" spans="43:52" x14ac:dyDescent="0.35">
      <c r="AQ1435" s="135">
        <v>1.431</v>
      </c>
      <c r="AR1435" s="135">
        <f t="shared" si="159"/>
        <v>522.31500000000005</v>
      </c>
      <c r="AS1435" s="176">
        <f t="shared" si="155"/>
        <v>6.0776159169029551E-2</v>
      </c>
      <c r="AT1435" s="135">
        <v>1.431</v>
      </c>
      <c r="AU1435" s="135">
        <f t="shared" si="160"/>
        <v>522.31500000000005</v>
      </c>
      <c r="AV1435" s="176">
        <f t="shared" si="156"/>
        <v>1.041696610151353</v>
      </c>
      <c r="AW1435" s="135">
        <v>1.431</v>
      </c>
      <c r="AX1435" s="135">
        <f t="shared" si="161"/>
        <v>522.31500000000005</v>
      </c>
      <c r="AY1435" s="90">
        <f t="shared" si="157"/>
        <v>0.1883635887713779</v>
      </c>
      <c r="AZ1435" s="176">
        <f t="shared" si="158"/>
        <v>1.2908363580917603</v>
      </c>
    </row>
    <row r="1436" spans="43:52" x14ac:dyDescent="0.35">
      <c r="AQ1436" s="135">
        <v>1.4319999999999999</v>
      </c>
      <c r="AR1436" s="135">
        <f t="shared" si="159"/>
        <v>522.67999999999995</v>
      </c>
      <c r="AS1436" s="176">
        <f t="shared" si="155"/>
        <v>6.0776159169029551E-2</v>
      </c>
      <c r="AT1436" s="135">
        <v>1.4319999999999999</v>
      </c>
      <c r="AU1436" s="135">
        <f t="shared" si="160"/>
        <v>522.67999999999995</v>
      </c>
      <c r="AV1436" s="176">
        <f t="shared" si="156"/>
        <v>1.041696610151353</v>
      </c>
      <c r="AW1436" s="135">
        <v>1.4319999999999999</v>
      </c>
      <c r="AX1436" s="135">
        <f t="shared" si="161"/>
        <v>522.67999999999995</v>
      </c>
      <c r="AY1436" s="90">
        <f t="shared" si="157"/>
        <v>0.18870606473952442</v>
      </c>
      <c r="AZ1436" s="176">
        <f t="shared" si="158"/>
        <v>1.2911788340599069</v>
      </c>
    </row>
    <row r="1437" spans="43:52" x14ac:dyDescent="0.35">
      <c r="AQ1437" s="135">
        <v>1.4330000000000001</v>
      </c>
      <c r="AR1437" s="135">
        <f t="shared" si="159"/>
        <v>523.04500000000007</v>
      </c>
      <c r="AS1437" s="176">
        <f t="shared" si="155"/>
        <v>6.0776159169029551E-2</v>
      </c>
      <c r="AT1437" s="135">
        <v>1.4330000000000001</v>
      </c>
      <c r="AU1437" s="135">
        <f t="shared" si="160"/>
        <v>523.04500000000007</v>
      </c>
      <c r="AV1437" s="176">
        <f t="shared" si="156"/>
        <v>1.041696610151353</v>
      </c>
      <c r="AW1437" s="135">
        <v>1.4330000000000001</v>
      </c>
      <c r="AX1437" s="135">
        <f t="shared" si="161"/>
        <v>523.04500000000007</v>
      </c>
      <c r="AY1437" s="90">
        <f t="shared" si="157"/>
        <v>0.18904854070766997</v>
      </c>
      <c r="AZ1437" s="176">
        <f t="shared" si="158"/>
        <v>1.2915213100280525</v>
      </c>
    </row>
    <row r="1438" spans="43:52" x14ac:dyDescent="0.35">
      <c r="AQ1438" s="135">
        <v>1.4339999999999999</v>
      </c>
      <c r="AR1438" s="135">
        <f t="shared" si="159"/>
        <v>523.41</v>
      </c>
      <c r="AS1438" s="176">
        <f t="shared" si="155"/>
        <v>6.0776159169029551E-2</v>
      </c>
      <c r="AT1438" s="135">
        <v>1.4339999999999999</v>
      </c>
      <c r="AU1438" s="135">
        <f t="shared" si="160"/>
        <v>523.41</v>
      </c>
      <c r="AV1438" s="176">
        <f t="shared" si="156"/>
        <v>1.041696610151353</v>
      </c>
      <c r="AW1438" s="135">
        <v>1.4339999999999999</v>
      </c>
      <c r="AX1438" s="135">
        <f t="shared" si="161"/>
        <v>523.41</v>
      </c>
      <c r="AY1438" s="90">
        <f t="shared" si="157"/>
        <v>0.18939101667581426</v>
      </c>
      <c r="AZ1438" s="176">
        <f t="shared" si="158"/>
        <v>1.2918637859961968</v>
      </c>
    </row>
    <row r="1439" spans="43:52" x14ac:dyDescent="0.35">
      <c r="AQ1439" s="135">
        <v>1.4350000000000001</v>
      </c>
      <c r="AR1439" s="135">
        <f t="shared" si="159"/>
        <v>523.77499999999998</v>
      </c>
      <c r="AS1439" s="176">
        <f t="shared" si="155"/>
        <v>6.0776159169029551E-2</v>
      </c>
      <c r="AT1439" s="135">
        <v>1.4350000000000001</v>
      </c>
      <c r="AU1439" s="135">
        <f t="shared" si="160"/>
        <v>523.77499999999998</v>
      </c>
      <c r="AV1439" s="176">
        <f t="shared" si="156"/>
        <v>1.041696610151353</v>
      </c>
      <c r="AW1439" s="135">
        <v>1.4350000000000001</v>
      </c>
      <c r="AX1439" s="135">
        <f t="shared" si="161"/>
        <v>523.77499999999998</v>
      </c>
      <c r="AY1439" s="90">
        <f t="shared" si="157"/>
        <v>0.189733450020937</v>
      </c>
      <c r="AZ1439" s="176">
        <f t="shared" si="158"/>
        <v>1.2922062193413195</v>
      </c>
    </row>
    <row r="1440" spans="43:52" x14ac:dyDescent="0.35">
      <c r="AQ1440" s="135">
        <v>1.4359999999999999</v>
      </c>
      <c r="AR1440" s="135">
        <f t="shared" si="159"/>
        <v>524.14</v>
      </c>
      <c r="AS1440" s="176">
        <f t="shared" si="155"/>
        <v>6.0776159169029551E-2</v>
      </c>
      <c r="AT1440" s="135">
        <v>1.4359999999999999</v>
      </c>
      <c r="AU1440" s="135">
        <f t="shared" si="160"/>
        <v>524.14</v>
      </c>
      <c r="AV1440" s="176">
        <f t="shared" si="156"/>
        <v>1.041696610151353</v>
      </c>
      <c r="AW1440" s="135">
        <v>1.4359999999999999</v>
      </c>
      <c r="AX1440" s="135">
        <f t="shared" si="161"/>
        <v>524.14</v>
      </c>
      <c r="AY1440" s="90">
        <f t="shared" si="157"/>
        <v>0.1900759259890786</v>
      </c>
      <c r="AZ1440" s="176">
        <f t="shared" si="158"/>
        <v>1.2925486953094609</v>
      </c>
    </row>
    <row r="1441" spans="43:52" x14ac:dyDescent="0.35">
      <c r="AQ1441" s="135">
        <v>1.4370000000000001</v>
      </c>
      <c r="AR1441" s="135">
        <f t="shared" si="159"/>
        <v>524.505</v>
      </c>
      <c r="AS1441" s="176">
        <f t="shared" si="155"/>
        <v>6.0776159169029551E-2</v>
      </c>
      <c r="AT1441" s="135">
        <v>1.4370000000000001</v>
      </c>
      <c r="AU1441" s="135">
        <f t="shared" si="160"/>
        <v>524.505</v>
      </c>
      <c r="AV1441" s="176">
        <f t="shared" si="156"/>
        <v>1.041696610151353</v>
      </c>
      <c r="AW1441" s="135">
        <v>1.4370000000000001</v>
      </c>
      <c r="AX1441" s="135">
        <f t="shared" si="161"/>
        <v>524.505</v>
      </c>
      <c r="AY1441" s="90">
        <f t="shared" si="157"/>
        <v>0.19041840195721926</v>
      </c>
      <c r="AZ1441" s="176">
        <f t="shared" si="158"/>
        <v>1.2928911712776017</v>
      </c>
    </row>
    <row r="1442" spans="43:52" x14ac:dyDescent="0.35">
      <c r="AQ1442" s="135">
        <v>1.4379999999999999</v>
      </c>
      <c r="AR1442" s="135">
        <f t="shared" si="159"/>
        <v>524.87</v>
      </c>
      <c r="AS1442" s="176">
        <f t="shared" si="155"/>
        <v>6.0776159169029551E-2</v>
      </c>
      <c r="AT1442" s="135">
        <v>1.4379999999999999</v>
      </c>
      <c r="AU1442" s="135">
        <f t="shared" si="160"/>
        <v>524.87</v>
      </c>
      <c r="AV1442" s="176">
        <f t="shared" si="156"/>
        <v>1.041696610151353</v>
      </c>
      <c r="AW1442" s="135">
        <v>1.4379999999999999</v>
      </c>
      <c r="AX1442" s="135">
        <f t="shared" si="161"/>
        <v>524.87</v>
      </c>
      <c r="AY1442" s="90">
        <f t="shared" si="157"/>
        <v>0.19076087792535867</v>
      </c>
      <c r="AZ1442" s="176">
        <f t="shared" si="158"/>
        <v>1.2932336472457411</v>
      </c>
    </row>
    <row r="1443" spans="43:52" x14ac:dyDescent="0.35">
      <c r="AQ1443" s="135">
        <v>1.4390000000000001</v>
      </c>
      <c r="AR1443" s="135">
        <f t="shared" si="159"/>
        <v>525.23500000000001</v>
      </c>
      <c r="AS1443" s="176">
        <f t="shared" si="155"/>
        <v>6.0776159169029551E-2</v>
      </c>
      <c r="AT1443" s="135">
        <v>1.4390000000000001</v>
      </c>
      <c r="AU1443" s="135">
        <f t="shared" si="160"/>
        <v>525.23500000000001</v>
      </c>
      <c r="AV1443" s="176">
        <f t="shared" si="156"/>
        <v>1.041696610151353</v>
      </c>
      <c r="AW1443" s="135">
        <v>1.4390000000000001</v>
      </c>
      <c r="AX1443" s="135">
        <f t="shared" si="161"/>
        <v>525.23500000000001</v>
      </c>
      <c r="AY1443" s="90">
        <f t="shared" si="157"/>
        <v>0.19110335389349661</v>
      </c>
      <c r="AZ1443" s="176">
        <f t="shared" si="158"/>
        <v>1.2935761232138789</v>
      </c>
    </row>
    <row r="1444" spans="43:52" x14ac:dyDescent="0.35">
      <c r="AQ1444" s="135">
        <v>1.44</v>
      </c>
      <c r="AR1444" s="135">
        <f t="shared" si="159"/>
        <v>525.6</v>
      </c>
      <c r="AS1444" s="176">
        <f t="shared" si="155"/>
        <v>6.0776159169029551E-2</v>
      </c>
      <c r="AT1444" s="135">
        <v>1.44</v>
      </c>
      <c r="AU1444" s="135">
        <f t="shared" si="160"/>
        <v>525.6</v>
      </c>
      <c r="AV1444" s="176">
        <f t="shared" si="156"/>
        <v>1.041696610151353</v>
      </c>
      <c r="AW1444" s="135">
        <v>1.44</v>
      </c>
      <c r="AX1444" s="135">
        <f t="shared" si="161"/>
        <v>525.6</v>
      </c>
      <c r="AY1444" s="90">
        <f t="shared" si="157"/>
        <v>0.19144582986163358</v>
      </c>
      <c r="AZ1444" s="176">
        <f t="shared" si="158"/>
        <v>1.2939185991820159</v>
      </c>
    </row>
    <row r="1445" spans="43:52" x14ac:dyDescent="0.35">
      <c r="AQ1445" s="135">
        <v>1.4410000000000001</v>
      </c>
      <c r="AR1445" s="135">
        <f t="shared" si="159"/>
        <v>525.96500000000003</v>
      </c>
      <c r="AS1445" s="176">
        <f t="shared" si="155"/>
        <v>6.0776159169029551E-2</v>
      </c>
      <c r="AT1445" s="135">
        <v>1.4410000000000001</v>
      </c>
      <c r="AU1445" s="135">
        <f t="shared" si="160"/>
        <v>525.96500000000003</v>
      </c>
      <c r="AV1445" s="176">
        <f t="shared" si="156"/>
        <v>1.041696610151353</v>
      </c>
      <c r="AW1445" s="135">
        <v>1.4410000000000001</v>
      </c>
      <c r="AX1445" s="135">
        <f t="shared" si="161"/>
        <v>525.96500000000003</v>
      </c>
      <c r="AY1445" s="90">
        <f t="shared" si="157"/>
        <v>0.19178830582976936</v>
      </c>
      <c r="AZ1445" s="176">
        <f t="shared" si="158"/>
        <v>1.2942610751501518</v>
      </c>
    </row>
    <row r="1446" spans="43:52" x14ac:dyDescent="0.35">
      <c r="AQ1446" s="135">
        <v>1.4419999999999999</v>
      </c>
      <c r="AR1446" s="135">
        <f t="shared" si="159"/>
        <v>526.32999999999993</v>
      </c>
      <c r="AS1446" s="176">
        <f t="shared" si="155"/>
        <v>6.0776159169029551E-2</v>
      </c>
      <c r="AT1446" s="135">
        <v>1.4419999999999999</v>
      </c>
      <c r="AU1446" s="135">
        <f t="shared" si="160"/>
        <v>526.32999999999993</v>
      </c>
      <c r="AV1446" s="176">
        <f t="shared" si="156"/>
        <v>1.041696610151353</v>
      </c>
      <c r="AW1446" s="135">
        <v>1.4419999999999999</v>
      </c>
      <c r="AX1446" s="135">
        <f t="shared" si="161"/>
        <v>526.32999999999993</v>
      </c>
      <c r="AY1446" s="90">
        <f t="shared" si="157"/>
        <v>0.19213078179790385</v>
      </c>
      <c r="AZ1446" s="176">
        <f t="shared" si="158"/>
        <v>1.2946035511182863</v>
      </c>
    </row>
    <row r="1447" spans="43:52" x14ac:dyDescent="0.35">
      <c r="AQ1447" s="135">
        <v>1.4430000000000001</v>
      </c>
      <c r="AR1447" s="135">
        <f t="shared" si="159"/>
        <v>526.69500000000005</v>
      </c>
      <c r="AS1447" s="176">
        <f t="shared" si="155"/>
        <v>6.0776159169029551E-2</v>
      </c>
      <c r="AT1447" s="135">
        <v>1.4430000000000001</v>
      </c>
      <c r="AU1447" s="135">
        <f t="shared" si="160"/>
        <v>526.69500000000005</v>
      </c>
      <c r="AV1447" s="176">
        <f t="shared" si="156"/>
        <v>1.041696610151353</v>
      </c>
      <c r="AW1447" s="135">
        <v>1.4430000000000001</v>
      </c>
      <c r="AX1447" s="135">
        <f t="shared" si="161"/>
        <v>526.69500000000005</v>
      </c>
      <c r="AY1447" s="90">
        <f t="shared" si="157"/>
        <v>0.19247321514301682</v>
      </c>
      <c r="AZ1447" s="176">
        <f t="shared" si="158"/>
        <v>1.2949459844633993</v>
      </c>
    </row>
    <row r="1448" spans="43:52" x14ac:dyDescent="0.35">
      <c r="AQ1448" s="135">
        <v>1.444</v>
      </c>
      <c r="AR1448" s="135">
        <f t="shared" si="159"/>
        <v>527.05999999999995</v>
      </c>
      <c r="AS1448" s="176">
        <f t="shared" si="155"/>
        <v>6.0776159169029551E-2</v>
      </c>
      <c r="AT1448" s="135">
        <v>1.444</v>
      </c>
      <c r="AU1448" s="135">
        <f t="shared" si="160"/>
        <v>527.05999999999995</v>
      </c>
      <c r="AV1448" s="176">
        <f t="shared" si="156"/>
        <v>1.041696610151353</v>
      </c>
      <c r="AW1448" s="135">
        <v>1.444</v>
      </c>
      <c r="AX1448" s="135">
        <f t="shared" si="161"/>
        <v>527.05999999999995</v>
      </c>
      <c r="AY1448" s="90">
        <f t="shared" si="157"/>
        <v>0.19281569111114888</v>
      </c>
      <c r="AZ1448" s="176">
        <f t="shared" si="158"/>
        <v>1.2952884604315313</v>
      </c>
    </row>
    <row r="1449" spans="43:52" x14ac:dyDescent="0.35">
      <c r="AQ1449" s="135">
        <v>1.4450000000000001</v>
      </c>
      <c r="AR1449" s="135">
        <f t="shared" si="159"/>
        <v>527.42500000000007</v>
      </c>
      <c r="AS1449" s="176">
        <f t="shared" si="155"/>
        <v>6.0776159169029551E-2</v>
      </c>
      <c r="AT1449" s="135">
        <v>1.4450000000000001</v>
      </c>
      <c r="AU1449" s="135">
        <f t="shared" si="160"/>
        <v>527.42500000000007</v>
      </c>
      <c r="AV1449" s="176">
        <f t="shared" si="156"/>
        <v>1.041696610151353</v>
      </c>
      <c r="AW1449" s="135">
        <v>1.4450000000000001</v>
      </c>
      <c r="AX1449" s="135">
        <f t="shared" si="161"/>
        <v>527.42500000000007</v>
      </c>
      <c r="AY1449" s="90">
        <f t="shared" si="157"/>
        <v>0.19315816707927955</v>
      </c>
      <c r="AZ1449" s="176">
        <f t="shared" si="158"/>
        <v>1.2956309363996619</v>
      </c>
    </row>
    <row r="1450" spans="43:52" x14ac:dyDescent="0.35">
      <c r="AQ1450" s="135">
        <v>1.446</v>
      </c>
      <c r="AR1450" s="135">
        <f t="shared" si="159"/>
        <v>527.79</v>
      </c>
      <c r="AS1450" s="176">
        <f t="shared" si="155"/>
        <v>6.0776159169029551E-2</v>
      </c>
      <c r="AT1450" s="135">
        <v>1.446</v>
      </c>
      <c r="AU1450" s="135">
        <f t="shared" si="160"/>
        <v>527.79</v>
      </c>
      <c r="AV1450" s="176">
        <f t="shared" si="156"/>
        <v>1.041696610151353</v>
      </c>
      <c r="AW1450" s="135">
        <v>1.446</v>
      </c>
      <c r="AX1450" s="135">
        <f t="shared" si="161"/>
        <v>527.79</v>
      </c>
      <c r="AY1450" s="90">
        <f t="shared" si="157"/>
        <v>0.19350064304740916</v>
      </c>
      <c r="AZ1450" s="176">
        <f t="shared" si="158"/>
        <v>1.2959734123677915</v>
      </c>
    </row>
    <row r="1451" spans="43:52" x14ac:dyDescent="0.35">
      <c r="AQ1451" s="135">
        <v>1.4470000000000001</v>
      </c>
      <c r="AR1451" s="135">
        <f t="shared" si="159"/>
        <v>528.15499999999997</v>
      </c>
      <c r="AS1451" s="176">
        <f t="shared" si="155"/>
        <v>6.0776159169029551E-2</v>
      </c>
      <c r="AT1451" s="135">
        <v>1.4470000000000001</v>
      </c>
      <c r="AU1451" s="135">
        <f t="shared" si="160"/>
        <v>528.15499999999997</v>
      </c>
      <c r="AV1451" s="176">
        <f t="shared" si="156"/>
        <v>1.041696610151353</v>
      </c>
      <c r="AW1451" s="135">
        <v>1.4470000000000001</v>
      </c>
      <c r="AX1451" s="135">
        <f t="shared" si="161"/>
        <v>528.15499999999997</v>
      </c>
      <c r="AY1451" s="90">
        <f t="shared" si="157"/>
        <v>0.19384311901553758</v>
      </c>
      <c r="AZ1451" s="176">
        <f t="shared" si="158"/>
        <v>1.29631588833592</v>
      </c>
    </row>
    <row r="1452" spans="43:52" x14ac:dyDescent="0.35">
      <c r="AQ1452" s="135">
        <v>1.448</v>
      </c>
      <c r="AR1452" s="135">
        <f t="shared" si="159"/>
        <v>528.52</v>
      </c>
      <c r="AS1452" s="176">
        <f t="shared" si="155"/>
        <v>6.0776159169029551E-2</v>
      </c>
      <c r="AT1452" s="135">
        <v>1.448</v>
      </c>
      <c r="AU1452" s="135">
        <f t="shared" si="160"/>
        <v>528.52</v>
      </c>
      <c r="AV1452" s="176">
        <f t="shared" si="156"/>
        <v>1.041696610151353</v>
      </c>
      <c r="AW1452" s="135">
        <v>1.448</v>
      </c>
      <c r="AX1452" s="135">
        <f t="shared" si="161"/>
        <v>528.52</v>
      </c>
      <c r="AY1452" s="90">
        <f t="shared" si="157"/>
        <v>0.19418559498366453</v>
      </c>
      <c r="AZ1452" s="176">
        <f t="shared" si="158"/>
        <v>1.296658364304047</v>
      </c>
    </row>
    <row r="1453" spans="43:52" x14ac:dyDescent="0.35">
      <c r="AQ1453" s="135">
        <v>1.4490000000000001</v>
      </c>
      <c r="AR1453" s="135">
        <f t="shared" si="159"/>
        <v>528.88499999999999</v>
      </c>
      <c r="AS1453" s="176">
        <f t="shared" si="155"/>
        <v>6.0776159169029551E-2</v>
      </c>
      <c r="AT1453" s="135">
        <v>1.4490000000000001</v>
      </c>
      <c r="AU1453" s="135">
        <f t="shared" si="160"/>
        <v>528.88499999999999</v>
      </c>
      <c r="AV1453" s="176">
        <f t="shared" si="156"/>
        <v>1.041696610151353</v>
      </c>
      <c r="AW1453" s="135">
        <v>1.4490000000000001</v>
      </c>
      <c r="AX1453" s="135">
        <f t="shared" si="161"/>
        <v>528.88499999999999</v>
      </c>
      <c r="AY1453" s="90">
        <f t="shared" si="157"/>
        <v>0.19452807095179053</v>
      </c>
      <c r="AZ1453" s="176">
        <f t="shared" si="158"/>
        <v>1.2970008402721729</v>
      </c>
    </row>
    <row r="1454" spans="43:52" x14ac:dyDescent="0.35">
      <c r="AQ1454" s="135">
        <v>1.45</v>
      </c>
      <c r="AR1454" s="135">
        <f t="shared" si="159"/>
        <v>529.25</v>
      </c>
      <c r="AS1454" s="176">
        <f t="shared" si="155"/>
        <v>6.0776159169029551E-2</v>
      </c>
      <c r="AT1454" s="135">
        <v>1.45</v>
      </c>
      <c r="AU1454" s="135">
        <f t="shared" si="160"/>
        <v>529.25</v>
      </c>
      <c r="AV1454" s="176">
        <f t="shared" si="156"/>
        <v>1.041696610151353</v>
      </c>
      <c r="AW1454" s="135">
        <v>1.45</v>
      </c>
      <c r="AX1454" s="135">
        <f t="shared" si="161"/>
        <v>529.25</v>
      </c>
      <c r="AY1454" s="90">
        <f t="shared" si="157"/>
        <v>0.19487054691991526</v>
      </c>
      <c r="AZ1454" s="176">
        <f t="shared" si="158"/>
        <v>1.2973433162402976</v>
      </c>
    </row>
    <row r="1455" spans="43:52" x14ac:dyDescent="0.35">
      <c r="AQ1455" s="135">
        <v>1.4510000000000001</v>
      </c>
      <c r="AR1455" s="135">
        <f t="shared" si="159"/>
        <v>529.61500000000001</v>
      </c>
      <c r="AS1455" s="176">
        <f t="shared" si="155"/>
        <v>6.0776159169029551E-2</v>
      </c>
      <c r="AT1455" s="135">
        <v>1.4510000000000001</v>
      </c>
      <c r="AU1455" s="135">
        <f t="shared" si="160"/>
        <v>529.61500000000001</v>
      </c>
      <c r="AV1455" s="176">
        <f t="shared" si="156"/>
        <v>1.041696610151353</v>
      </c>
      <c r="AW1455" s="135">
        <v>1.4510000000000001</v>
      </c>
      <c r="AX1455" s="135">
        <f t="shared" si="161"/>
        <v>529.61500000000001</v>
      </c>
      <c r="AY1455" s="90">
        <f t="shared" si="157"/>
        <v>0.19521298026501843</v>
      </c>
      <c r="AZ1455" s="176">
        <f t="shared" si="158"/>
        <v>1.2976857495854008</v>
      </c>
    </row>
    <row r="1456" spans="43:52" x14ac:dyDescent="0.35">
      <c r="AQ1456" s="135">
        <v>1.452</v>
      </c>
      <c r="AR1456" s="135">
        <f t="shared" si="159"/>
        <v>529.98</v>
      </c>
      <c r="AS1456" s="176">
        <f t="shared" si="155"/>
        <v>6.0776159169029551E-2</v>
      </c>
      <c r="AT1456" s="135">
        <v>1.452</v>
      </c>
      <c r="AU1456" s="135">
        <f t="shared" si="160"/>
        <v>529.98</v>
      </c>
      <c r="AV1456" s="176">
        <f t="shared" si="156"/>
        <v>1.041696610151353</v>
      </c>
      <c r="AW1456" s="135">
        <v>1.452</v>
      </c>
      <c r="AX1456" s="135">
        <f t="shared" si="161"/>
        <v>529.98</v>
      </c>
      <c r="AY1456" s="90">
        <f t="shared" si="157"/>
        <v>0.19555545623314075</v>
      </c>
      <c r="AZ1456" s="176">
        <f t="shared" si="158"/>
        <v>1.2980282255535232</v>
      </c>
    </row>
    <row r="1457" spans="43:52" x14ac:dyDescent="0.35">
      <c r="AQ1457" s="135">
        <v>1.4530000000000001</v>
      </c>
      <c r="AR1457" s="135">
        <f t="shared" si="159"/>
        <v>530.34500000000003</v>
      </c>
      <c r="AS1457" s="176">
        <f t="shared" si="155"/>
        <v>6.0776159169029551E-2</v>
      </c>
      <c r="AT1457" s="135">
        <v>1.4530000000000001</v>
      </c>
      <c r="AU1457" s="135">
        <f t="shared" si="160"/>
        <v>530.34500000000003</v>
      </c>
      <c r="AV1457" s="176">
        <f t="shared" si="156"/>
        <v>1.041696610151353</v>
      </c>
      <c r="AW1457" s="135">
        <v>1.4530000000000001</v>
      </c>
      <c r="AX1457" s="135">
        <f t="shared" si="161"/>
        <v>530.34500000000003</v>
      </c>
      <c r="AY1457" s="90">
        <f t="shared" si="157"/>
        <v>0.19589793220126184</v>
      </c>
      <c r="AZ1457" s="176">
        <f t="shared" si="158"/>
        <v>1.2983707015216441</v>
      </c>
    </row>
    <row r="1458" spans="43:52" x14ac:dyDescent="0.35">
      <c r="AQ1458" s="135">
        <v>1.454</v>
      </c>
      <c r="AR1458" s="135">
        <f t="shared" si="159"/>
        <v>530.71</v>
      </c>
      <c r="AS1458" s="176">
        <f t="shared" si="155"/>
        <v>6.0776159169029551E-2</v>
      </c>
      <c r="AT1458" s="135">
        <v>1.454</v>
      </c>
      <c r="AU1458" s="135">
        <f t="shared" si="160"/>
        <v>530.71</v>
      </c>
      <c r="AV1458" s="176">
        <f t="shared" si="156"/>
        <v>1.041696610151353</v>
      </c>
      <c r="AW1458" s="135">
        <v>1.454</v>
      </c>
      <c r="AX1458" s="135">
        <f t="shared" si="161"/>
        <v>530.71</v>
      </c>
      <c r="AY1458" s="90">
        <f t="shared" si="157"/>
        <v>0.19624040816938146</v>
      </c>
      <c r="AZ1458" s="176">
        <f t="shared" si="158"/>
        <v>1.2987131774897638</v>
      </c>
    </row>
    <row r="1459" spans="43:52" x14ac:dyDescent="0.35">
      <c r="AQ1459" s="135">
        <v>1.4550000000000001</v>
      </c>
      <c r="AR1459" s="135">
        <f t="shared" si="159"/>
        <v>531.07500000000005</v>
      </c>
      <c r="AS1459" s="176">
        <f t="shared" si="155"/>
        <v>6.0776159169029551E-2</v>
      </c>
      <c r="AT1459" s="135">
        <v>1.4550000000000001</v>
      </c>
      <c r="AU1459" s="135">
        <f t="shared" si="160"/>
        <v>531.07500000000005</v>
      </c>
      <c r="AV1459" s="176">
        <f t="shared" si="156"/>
        <v>1.041696610151353</v>
      </c>
      <c r="AW1459" s="135">
        <v>1.4550000000000001</v>
      </c>
      <c r="AX1459" s="135">
        <f t="shared" si="161"/>
        <v>531.07500000000005</v>
      </c>
      <c r="AY1459" s="90">
        <f t="shared" si="157"/>
        <v>0.19658288413750008</v>
      </c>
      <c r="AZ1459" s="176">
        <f t="shared" si="158"/>
        <v>1.2990556534578825</v>
      </c>
    </row>
    <row r="1460" spans="43:52" x14ac:dyDescent="0.35">
      <c r="AQ1460" s="135">
        <v>1.456</v>
      </c>
      <c r="AR1460" s="135">
        <f t="shared" si="159"/>
        <v>531.43999999999994</v>
      </c>
      <c r="AS1460" s="176">
        <f t="shared" si="155"/>
        <v>6.0776159169029551E-2</v>
      </c>
      <c r="AT1460" s="135">
        <v>1.456</v>
      </c>
      <c r="AU1460" s="135">
        <f t="shared" si="160"/>
        <v>531.43999999999994</v>
      </c>
      <c r="AV1460" s="176">
        <f t="shared" si="156"/>
        <v>1.041696610151353</v>
      </c>
      <c r="AW1460" s="135">
        <v>1.456</v>
      </c>
      <c r="AX1460" s="135">
        <f t="shared" si="161"/>
        <v>531.43999999999994</v>
      </c>
      <c r="AY1460" s="90">
        <f t="shared" si="157"/>
        <v>0.19692536010561751</v>
      </c>
      <c r="AZ1460" s="176">
        <f t="shared" si="158"/>
        <v>1.299398129426</v>
      </c>
    </row>
    <row r="1461" spans="43:52" x14ac:dyDescent="0.35">
      <c r="AQ1461" s="135">
        <v>1.4570000000000001</v>
      </c>
      <c r="AR1461" s="135">
        <f t="shared" si="159"/>
        <v>531.80500000000006</v>
      </c>
      <c r="AS1461" s="176">
        <f t="shared" si="155"/>
        <v>6.0776159169029551E-2</v>
      </c>
      <c r="AT1461" s="135">
        <v>1.4570000000000001</v>
      </c>
      <c r="AU1461" s="135">
        <f t="shared" si="160"/>
        <v>531.80500000000006</v>
      </c>
      <c r="AV1461" s="176">
        <f t="shared" si="156"/>
        <v>1.041696610151353</v>
      </c>
      <c r="AW1461" s="135">
        <v>1.4570000000000001</v>
      </c>
      <c r="AX1461" s="135">
        <f t="shared" si="161"/>
        <v>531.80500000000006</v>
      </c>
      <c r="AY1461" s="90">
        <f t="shared" si="157"/>
        <v>0.19726783607373349</v>
      </c>
      <c r="AZ1461" s="176">
        <f t="shared" si="158"/>
        <v>1.2997406053941158</v>
      </c>
    </row>
    <row r="1462" spans="43:52" x14ac:dyDescent="0.35">
      <c r="AQ1462" s="135">
        <v>1.458</v>
      </c>
      <c r="AR1462" s="135">
        <f t="shared" si="159"/>
        <v>532.16999999999996</v>
      </c>
      <c r="AS1462" s="176">
        <f t="shared" si="155"/>
        <v>6.0776159169029551E-2</v>
      </c>
      <c r="AT1462" s="135">
        <v>1.458</v>
      </c>
      <c r="AU1462" s="135">
        <f t="shared" si="160"/>
        <v>532.16999999999996</v>
      </c>
      <c r="AV1462" s="176">
        <f t="shared" si="156"/>
        <v>1.041696610151353</v>
      </c>
      <c r="AW1462" s="135">
        <v>1.458</v>
      </c>
      <c r="AX1462" s="135">
        <f t="shared" si="161"/>
        <v>532.16999999999996</v>
      </c>
      <c r="AY1462" s="90">
        <f t="shared" si="157"/>
        <v>0.19761031204184845</v>
      </c>
      <c r="AZ1462" s="176">
        <f t="shared" si="158"/>
        <v>1.3000830813622308</v>
      </c>
    </row>
    <row r="1463" spans="43:52" x14ac:dyDescent="0.35">
      <c r="AQ1463" s="135">
        <v>1.4590000000000001</v>
      </c>
      <c r="AR1463" s="135">
        <f t="shared" si="159"/>
        <v>532.53500000000008</v>
      </c>
      <c r="AS1463" s="176">
        <f t="shared" si="155"/>
        <v>6.0776159169029551E-2</v>
      </c>
      <c r="AT1463" s="135">
        <v>1.4590000000000001</v>
      </c>
      <c r="AU1463" s="135">
        <f t="shared" si="160"/>
        <v>532.53500000000008</v>
      </c>
      <c r="AV1463" s="176">
        <f t="shared" si="156"/>
        <v>1.041696610151353</v>
      </c>
      <c r="AW1463" s="135">
        <v>1.4590000000000001</v>
      </c>
      <c r="AX1463" s="135">
        <f t="shared" si="161"/>
        <v>532.53500000000008</v>
      </c>
      <c r="AY1463" s="90">
        <f t="shared" si="157"/>
        <v>0.19795274538694185</v>
      </c>
      <c r="AZ1463" s="176">
        <f t="shared" si="158"/>
        <v>1.3004255147073243</v>
      </c>
    </row>
    <row r="1464" spans="43:52" x14ac:dyDescent="0.35">
      <c r="AQ1464" s="135">
        <v>1.46</v>
      </c>
      <c r="AR1464" s="135">
        <f t="shared" si="159"/>
        <v>532.9</v>
      </c>
      <c r="AS1464" s="176">
        <f t="shared" si="155"/>
        <v>6.0776159169029551E-2</v>
      </c>
      <c r="AT1464" s="135">
        <v>1.46</v>
      </c>
      <c r="AU1464" s="135">
        <f t="shared" si="160"/>
        <v>532.9</v>
      </c>
      <c r="AV1464" s="176">
        <f t="shared" si="156"/>
        <v>1.041696610151353</v>
      </c>
      <c r="AW1464" s="135">
        <v>1.46</v>
      </c>
      <c r="AX1464" s="135">
        <f t="shared" si="161"/>
        <v>532.9</v>
      </c>
      <c r="AY1464" s="90">
        <f t="shared" si="157"/>
        <v>0.1982952213550544</v>
      </c>
      <c r="AZ1464" s="176">
        <f t="shared" si="158"/>
        <v>1.3007679906754368</v>
      </c>
    </row>
    <row r="1465" spans="43:52" x14ac:dyDescent="0.35">
      <c r="AQ1465" s="135">
        <v>1.4610000000000001</v>
      </c>
      <c r="AR1465" s="135">
        <f t="shared" si="159"/>
        <v>533.26499999999999</v>
      </c>
      <c r="AS1465" s="176">
        <f t="shared" si="155"/>
        <v>6.0776159169029551E-2</v>
      </c>
      <c r="AT1465" s="135">
        <v>1.4610000000000001</v>
      </c>
      <c r="AU1465" s="135">
        <f t="shared" si="160"/>
        <v>533.26499999999999</v>
      </c>
      <c r="AV1465" s="176">
        <f t="shared" si="156"/>
        <v>1.041696610151353</v>
      </c>
      <c r="AW1465" s="135">
        <v>1.4610000000000001</v>
      </c>
      <c r="AX1465" s="135">
        <f t="shared" si="161"/>
        <v>533.26499999999999</v>
      </c>
      <c r="AY1465" s="90">
        <f t="shared" si="157"/>
        <v>0.19863769732316547</v>
      </c>
      <c r="AZ1465" s="176">
        <f t="shared" si="158"/>
        <v>1.3011104666435478</v>
      </c>
    </row>
    <row r="1466" spans="43:52" x14ac:dyDescent="0.35">
      <c r="AQ1466" s="135">
        <v>1.462</v>
      </c>
      <c r="AR1466" s="135">
        <f t="shared" si="159"/>
        <v>533.63</v>
      </c>
      <c r="AS1466" s="176">
        <f t="shared" si="155"/>
        <v>6.0776159169029551E-2</v>
      </c>
      <c r="AT1466" s="135">
        <v>1.462</v>
      </c>
      <c r="AU1466" s="135">
        <f t="shared" si="160"/>
        <v>533.63</v>
      </c>
      <c r="AV1466" s="176">
        <f t="shared" si="156"/>
        <v>1.041696610151353</v>
      </c>
      <c r="AW1466" s="135">
        <v>1.462</v>
      </c>
      <c r="AX1466" s="135">
        <f t="shared" si="161"/>
        <v>533.63</v>
      </c>
      <c r="AY1466" s="90">
        <f t="shared" si="157"/>
        <v>0.19898017329127576</v>
      </c>
      <c r="AZ1466" s="176">
        <f t="shared" si="158"/>
        <v>1.3014529426116581</v>
      </c>
    </row>
    <row r="1467" spans="43:52" x14ac:dyDescent="0.35">
      <c r="AQ1467" s="135">
        <v>1.4630000000000001</v>
      </c>
      <c r="AR1467" s="135">
        <f t="shared" si="159"/>
        <v>533.995</v>
      </c>
      <c r="AS1467" s="176">
        <f t="shared" si="155"/>
        <v>6.0776159169029551E-2</v>
      </c>
      <c r="AT1467" s="135">
        <v>1.4630000000000001</v>
      </c>
      <c r="AU1467" s="135">
        <f t="shared" si="160"/>
        <v>533.995</v>
      </c>
      <c r="AV1467" s="176">
        <f t="shared" si="156"/>
        <v>1.041696610151353</v>
      </c>
      <c r="AW1467" s="135">
        <v>1.4630000000000001</v>
      </c>
      <c r="AX1467" s="135">
        <f t="shared" si="161"/>
        <v>533.995</v>
      </c>
      <c r="AY1467" s="90">
        <f t="shared" si="157"/>
        <v>0.19932264925938439</v>
      </c>
      <c r="AZ1467" s="176">
        <f t="shared" si="158"/>
        <v>1.3017954185797669</v>
      </c>
    </row>
    <row r="1468" spans="43:52" x14ac:dyDescent="0.35">
      <c r="AQ1468" s="135">
        <v>1.464</v>
      </c>
      <c r="AR1468" s="135">
        <f t="shared" si="159"/>
        <v>534.36</v>
      </c>
      <c r="AS1468" s="176">
        <f t="shared" si="155"/>
        <v>6.0776159169029551E-2</v>
      </c>
      <c r="AT1468" s="135">
        <v>1.464</v>
      </c>
      <c r="AU1468" s="135">
        <f t="shared" si="160"/>
        <v>534.36</v>
      </c>
      <c r="AV1468" s="176">
        <f t="shared" si="156"/>
        <v>1.041696610151353</v>
      </c>
      <c r="AW1468" s="135">
        <v>1.464</v>
      </c>
      <c r="AX1468" s="135">
        <f t="shared" si="161"/>
        <v>534.36</v>
      </c>
      <c r="AY1468" s="90">
        <f t="shared" si="157"/>
        <v>0.19966512522749183</v>
      </c>
      <c r="AZ1468" s="176">
        <f t="shared" si="158"/>
        <v>1.3021378945478743</v>
      </c>
    </row>
    <row r="1469" spans="43:52" x14ac:dyDescent="0.35">
      <c r="AQ1469" s="135">
        <v>1.4650000000000001</v>
      </c>
      <c r="AR1469" s="135">
        <f t="shared" si="159"/>
        <v>534.72500000000002</v>
      </c>
      <c r="AS1469" s="176">
        <f t="shared" si="155"/>
        <v>6.0776159169029551E-2</v>
      </c>
      <c r="AT1469" s="135">
        <v>1.4650000000000001</v>
      </c>
      <c r="AU1469" s="135">
        <f t="shared" si="160"/>
        <v>534.72500000000002</v>
      </c>
      <c r="AV1469" s="176">
        <f t="shared" si="156"/>
        <v>1.041696610151353</v>
      </c>
      <c r="AW1469" s="135">
        <v>1.4650000000000001</v>
      </c>
      <c r="AX1469" s="135">
        <f t="shared" si="161"/>
        <v>534.72500000000002</v>
      </c>
      <c r="AY1469" s="90">
        <f t="shared" si="157"/>
        <v>0.20000760119559846</v>
      </c>
      <c r="AZ1469" s="176">
        <f t="shared" si="158"/>
        <v>1.3024803705159809</v>
      </c>
    </row>
    <row r="1470" spans="43:52" x14ac:dyDescent="0.35">
      <c r="AQ1470" s="135">
        <v>1.466</v>
      </c>
      <c r="AR1470" s="135">
        <f t="shared" si="159"/>
        <v>535.09</v>
      </c>
      <c r="AS1470" s="176">
        <f t="shared" si="155"/>
        <v>6.0776159169029551E-2</v>
      </c>
      <c r="AT1470" s="135">
        <v>1.466</v>
      </c>
      <c r="AU1470" s="135">
        <f t="shared" si="160"/>
        <v>535.09</v>
      </c>
      <c r="AV1470" s="176">
        <f t="shared" si="156"/>
        <v>1.041696610151353</v>
      </c>
      <c r="AW1470" s="135">
        <v>1.466</v>
      </c>
      <c r="AX1470" s="135">
        <f t="shared" si="161"/>
        <v>535.09</v>
      </c>
      <c r="AY1470" s="90">
        <f t="shared" si="157"/>
        <v>0.20035007716370343</v>
      </c>
      <c r="AZ1470" s="176">
        <f t="shared" si="158"/>
        <v>1.3028228464840859</v>
      </c>
    </row>
    <row r="1471" spans="43:52" x14ac:dyDescent="0.35">
      <c r="AQ1471" s="135">
        <v>1.4670000000000001</v>
      </c>
      <c r="AR1471" s="135">
        <f t="shared" si="159"/>
        <v>535.45500000000004</v>
      </c>
      <c r="AS1471" s="176">
        <f t="shared" si="155"/>
        <v>6.0776159169029551E-2</v>
      </c>
      <c r="AT1471" s="135">
        <v>1.4670000000000001</v>
      </c>
      <c r="AU1471" s="135">
        <f t="shared" si="160"/>
        <v>535.45500000000004</v>
      </c>
      <c r="AV1471" s="176">
        <f t="shared" si="156"/>
        <v>1.041696610151353</v>
      </c>
      <c r="AW1471" s="135">
        <v>1.4670000000000001</v>
      </c>
      <c r="AX1471" s="135">
        <f t="shared" si="161"/>
        <v>535.45500000000004</v>
      </c>
      <c r="AY1471" s="90">
        <f t="shared" si="157"/>
        <v>0.20069251050878706</v>
      </c>
      <c r="AZ1471" s="176">
        <f t="shared" si="158"/>
        <v>1.3031652798291695</v>
      </c>
    </row>
    <row r="1472" spans="43:52" x14ac:dyDescent="0.35">
      <c r="AQ1472" s="135">
        <v>1.468</v>
      </c>
      <c r="AR1472" s="135">
        <f t="shared" si="159"/>
        <v>535.81999999999994</v>
      </c>
      <c r="AS1472" s="176">
        <f t="shared" si="155"/>
        <v>6.0776159169029551E-2</v>
      </c>
      <c r="AT1472" s="135">
        <v>1.468</v>
      </c>
      <c r="AU1472" s="135">
        <f t="shared" si="160"/>
        <v>535.81999999999994</v>
      </c>
      <c r="AV1472" s="176">
        <f t="shared" si="156"/>
        <v>1.041696610151353</v>
      </c>
      <c r="AW1472" s="135">
        <v>1.468</v>
      </c>
      <c r="AX1472" s="135">
        <f t="shared" si="161"/>
        <v>535.81999999999994</v>
      </c>
      <c r="AY1472" s="90">
        <f t="shared" si="157"/>
        <v>0.20103498647688983</v>
      </c>
      <c r="AZ1472" s="176">
        <f t="shared" si="158"/>
        <v>1.3035077557972723</v>
      </c>
    </row>
    <row r="1473" spans="43:52" x14ac:dyDescent="0.35">
      <c r="AQ1473" s="135">
        <v>1.4690000000000001</v>
      </c>
      <c r="AR1473" s="135">
        <f t="shared" si="159"/>
        <v>536.18500000000006</v>
      </c>
      <c r="AS1473" s="176">
        <f t="shared" si="155"/>
        <v>6.0776159169029551E-2</v>
      </c>
      <c r="AT1473" s="135">
        <v>1.4690000000000001</v>
      </c>
      <c r="AU1473" s="135">
        <f t="shared" si="160"/>
        <v>536.18500000000006</v>
      </c>
      <c r="AV1473" s="176">
        <f t="shared" si="156"/>
        <v>1.041696610151353</v>
      </c>
      <c r="AW1473" s="135">
        <v>1.4690000000000001</v>
      </c>
      <c r="AX1473" s="135">
        <f t="shared" si="161"/>
        <v>536.18500000000006</v>
      </c>
      <c r="AY1473" s="90">
        <f t="shared" si="157"/>
        <v>0.20137746244499136</v>
      </c>
      <c r="AZ1473" s="176">
        <f t="shared" si="158"/>
        <v>1.3038502317653737</v>
      </c>
    </row>
    <row r="1474" spans="43:52" x14ac:dyDescent="0.35">
      <c r="AQ1474" s="135">
        <v>1.47</v>
      </c>
      <c r="AR1474" s="135">
        <f t="shared" si="159"/>
        <v>536.54999999999995</v>
      </c>
      <c r="AS1474" s="176">
        <f t="shared" si="155"/>
        <v>6.0776159169029551E-2</v>
      </c>
      <c r="AT1474" s="135">
        <v>1.47</v>
      </c>
      <c r="AU1474" s="135">
        <f t="shared" si="160"/>
        <v>536.54999999999995</v>
      </c>
      <c r="AV1474" s="176">
        <f t="shared" si="156"/>
        <v>1.041696610151353</v>
      </c>
      <c r="AW1474" s="135">
        <v>1.47</v>
      </c>
      <c r="AX1474" s="135">
        <f t="shared" si="161"/>
        <v>536.54999999999995</v>
      </c>
      <c r="AY1474" s="90">
        <f t="shared" si="157"/>
        <v>0.20171993841309144</v>
      </c>
      <c r="AZ1474" s="176">
        <f t="shared" si="158"/>
        <v>1.3041927077334738</v>
      </c>
    </row>
    <row r="1475" spans="43:52" x14ac:dyDescent="0.35">
      <c r="AQ1475" s="135">
        <v>1.4710000000000001</v>
      </c>
      <c r="AR1475" s="135">
        <f t="shared" si="159"/>
        <v>536.91500000000008</v>
      </c>
      <c r="AS1475" s="176">
        <f t="shared" si="155"/>
        <v>6.0776159169029551E-2</v>
      </c>
      <c r="AT1475" s="135">
        <v>1.4710000000000001</v>
      </c>
      <c r="AU1475" s="135">
        <f t="shared" si="160"/>
        <v>536.91500000000008</v>
      </c>
      <c r="AV1475" s="176">
        <f t="shared" si="156"/>
        <v>1.041696610151353</v>
      </c>
      <c r="AW1475" s="135">
        <v>1.4710000000000001</v>
      </c>
      <c r="AX1475" s="135">
        <f t="shared" si="161"/>
        <v>536.91500000000008</v>
      </c>
      <c r="AY1475" s="90">
        <f t="shared" si="157"/>
        <v>0.20206241438119049</v>
      </c>
      <c r="AZ1475" s="176">
        <f t="shared" si="158"/>
        <v>1.3045351837015728</v>
      </c>
    </row>
    <row r="1476" spans="43:52" x14ac:dyDescent="0.35">
      <c r="AQ1476" s="135">
        <v>1.472</v>
      </c>
      <c r="AR1476" s="135">
        <f t="shared" si="159"/>
        <v>537.28</v>
      </c>
      <c r="AS1476" s="176">
        <f t="shared" ref="AS1476:AS1539" si="162">$BP$36*$BR$20/$BR$13*(1-EXP(-$BR$13*AQ1476))</f>
        <v>6.0776159169029551E-2</v>
      </c>
      <c r="AT1476" s="135">
        <v>1.472</v>
      </c>
      <c r="AU1476" s="135">
        <f t="shared" si="160"/>
        <v>537.28</v>
      </c>
      <c r="AV1476" s="176">
        <f t="shared" ref="AV1476:AV1539" si="163">$BR$15*$BR$20/$BR$14*(1-EXP(-$BR$14*AT1476))-$BR$16*(EXP(-$BR$13*AT1476)-EXP(-$BR$14*AT1476))</f>
        <v>1.041696610151353</v>
      </c>
      <c r="AW1476" s="135">
        <v>1.472</v>
      </c>
      <c r="AX1476" s="135">
        <f t="shared" si="161"/>
        <v>537.28</v>
      </c>
      <c r="AY1476" s="90">
        <f t="shared" ref="AY1476:AY1539" si="164">-EXP(-(Lm)*AW1476)*(-$BR$17+(EXP(Lm-$BR$14)-EXP((Lm-$BR$14)*AW1476))*(($BR$20*$BR$15-$BR$14*$BR$16+$BR$16*Lm)*$BR$14-$BR$20*$BR$15*Lm)/($BR$14*($BR$14-Lm))+$BR$16*($BR$14-Lm)*(1-EXP((Lm-$BR$13)*AW1476))/($BR$13-Lm)+$BR$20*(EXP(Lm*AW1476)-1)*($BR$15*(1/$BR$14-1/Lm)+1/($BP$42*Lm))+($BR$20*$BR$15/$BR$14-$BR$16)*(1-EXP(Lm-$BR$14)))</f>
        <v>0.20240489034928838</v>
      </c>
      <c r="AZ1476" s="176">
        <f t="shared" ref="AZ1476:AZ1539" si="165">AS1476+AV1476+AY1476</f>
        <v>1.3048776596696707</v>
      </c>
    </row>
    <row r="1477" spans="43:52" x14ac:dyDescent="0.35">
      <c r="AQ1477" s="135">
        <v>1.4730000000000001</v>
      </c>
      <c r="AR1477" s="135">
        <f t="shared" si="159"/>
        <v>537.64499999999998</v>
      </c>
      <c r="AS1477" s="176">
        <f t="shared" si="162"/>
        <v>6.0776159169029551E-2</v>
      </c>
      <c r="AT1477" s="135">
        <v>1.4730000000000001</v>
      </c>
      <c r="AU1477" s="135">
        <f t="shared" si="160"/>
        <v>537.64499999999998</v>
      </c>
      <c r="AV1477" s="176">
        <f t="shared" si="163"/>
        <v>1.041696610151353</v>
      </c>
      <c r="AW1477" s="135">
        <v>1.4730000000000001</v>
      </c>
      <c r="AX1477" s="135">
        <f t="shared" si="161"/>
        <v>537.64499999999998</v>
      </c>
      <c r="AY1477" s="90">
        <f t="shared" si="164"/>
        <v>0.2027473663173848</v>
      </c>
      <c r="AZ1477" s="176">
        <f t="shared" si="165"/>
        <v>1.3052201356377673</v>
      </c>
    </row>
    <row r="1478" spans="43:52" x14ac:dyDescent="0.35">
      <c r="AQ1478" s="135">
        <v>1.474</v>
      </c>
      <c r="AR1478" s="135">
        <f t="shared" ref="AR1478:AR1541" si="166">AQ1478*365</f>
        <v>538.01</v>
      </c>
      <c r="AS1478" s="176">
        <f t="shared" si="162"/>
        <v>6.0776159169029551E-2</v>
      </c>
      <c r="AT1478" s="135">
        <v>1.474</v>
      </c>
      <c r="AU1478" s="135">
        <f t="shared" ref="AU1478:AU1541" si="167">AT1478*365</f>
        <v>538.01</v>
      </c>
      <c r="AV1478" s="176">
        <f t="shared" si="163"/>
        <v>1.041696610151353</v>
      </c>
      <c r="AW1478" s="135">
        <v>1.474</v>
      </c>
      <c r="AX1478" s="135">
        <f t="shared" ref="AX1478:AX1541" si="168">AW1478*365</f>
        <v>538.01</v>
      </c>
      <c r="AY1478" s="90">
        <f t="shared" si="164"/>
        <v>0.20308979966245988</v>
      </c>
      <c r="AZ1478" s="176">
        <f t="shared" si="165"/>
        <v>1.3055625689828423</v>
      </c>
    </row>
    <row r="1479" spans="43:52" x14ac:dyDescent="0.35">
      <c r="AQ1479" s="135">
        <v>1.4750000000000001</v>
      </c>
      <c r="AR1479" s="135">
        <f t="shared" si="166"/>
        <v>538.375</v>
      </c>
      <c r="AS1479" s="176">
        <f t="shared" si="162"/>
        <v>6.0776159169029551E-2</v>
      </c>
      <c r="AT1479" s="135">
        <v>1.4750000000000001</v>
      </c>
      <c r="AU1479" s="135">
        <f t="shared" si="167"/>
        <v>538.375</v>
      </c>
      <c r="AV1479" s="176">
        <f t="shared" si="163"/>
        <v>1.041696610151353</v>
      </c>
      <c r="AW1479" s="135">
        <v>1.4750000000000001</v>
      </c>
      <c r="AX1479" s="135">
        <f t="shared" si="168"/>
        <v>538.375</v>
      </c>
      <c r="AY1479" s="90">
        <f t="shared" si="164"/>
        <v>0.20343227563055405</v>
      </c>
      <c r="AZ1479" s="176">
        <f t="shared" si="165"/>
        <v>1.3059050449509364</v>
      </c>
    </row>
    <row r="1480" spans="43:52" x14ac:dyDescent="0.35">
      <c r="AQ1480" s="135">
        <v>1.476</v>
      </c>
      <c r="AR1480" s="135">
        <f t="shared" si="166"/>
        <v>538.74</v>
      </c>
      <c r="AS1480" s="176">
        <f t="shared" si="162"/>
        <v>6.0776159169029551E-2</v>
      </c>
      <c r="AT1480" s="135">
        <v>1.476</v>
      </c>
      <c r="AU1480" s="135">
        <f t="shared" si="167"/>
        <v>538.74</v>
      </c>
      <c r="AV1480" s="176">
        <f t="shared" si="163"/>
        <v>1.041696610151353</v>
      </c>
      <c r="AW1480" s="135">
        <v>1.476</v>
      </c>
      <c r="AX1480" s="135">
        <f t="shared" si="168"/>
        <v>538.74</v>
      </c>
      <c r="AY1480" s="90">
        <f t="shared" si="164"/>
        <v>0.20377475159864705</v>
      </c>
      <c r="AZ1480" s="176">
        <f t="shared" si="165"/>
        <v>1.3062475209190294</v>
      </c>
    </row>
    <row r="1481" spans="43:52" x14ac:dyDescent="0.35">
      <c r="AQ1481" s="135">
        <v>1.4770000000000001</v>
      </c>
      <c r="AR1481" s="135">
        <f t="shared" si="166"/>
        <v>539.10500000000002</v>
      </c>
      <c r="AS1481" s="176">
        <f t="shared" si="162"/>
        <v>6.0776159169029551E-2</v>
      </c>
      <c r="AT1481" s="135">
        <v>1.4770000000000001</v>
      </c>
      <c r="AU1481" s="135">
        <f t="shared" si="167"/>
        <v>539.10500000000002</v>
      </c>
      <c r="AV1481" s="176">
        <f t="shared" si="163"/>
        <v>1.041696610151353</v>
      </c>
      <c r="AW1481" s="135">
        <v>1.4770000000000001</v>
      </c>
      <c r="AX1481" s="135">
        <f t="shared" si="168"/>
        <v>539.10500000000002</v>
      </c>
      <c r="AY1481" s="90">
        <f t="shared" si="164"/>
        <v>0.20411722756673881</v>
      </c>
      <c r="AZ1481" s="176">
        <f t="shared" si="165"/>
        <v>1.3065899968871213</v>
      </c>
    </row>
    <row r="1482" spans="43:52" x14ac:dyDescent="0.35">
      <c r="AQ1482" s="135">
        <v>1.478</v>
      </c>
      <c r="AR1482" s="135">
        <f t="shared" si="166"/>
        <v>539.47</v>
      </c>
      <c r="AS1482" s="176">
        <f t="shared" si="162"/>
        <v>6.0776159169029551E-2</v>
      </c>
      <c r="AT1482" s="135">
        <v>1.478</v>
      </c>
      <c r="AU1482" s="135">
        <f t="shared" si="167"/>
        <v>539.47</v>
      </c>
      <c r="AV1482" s="176">
        <f t="shared" si="163"/>
        <v>1.041696610151353</v>
      </c>
      <c r="AW1482" s="135">
        <v>1.478</v>
      </c>
      <c r="AX1482" s="135">
        <f t="shared" si="168"/>
        <v>539.47</v>
      </c>
      <c r="AY1482" s="90">
        <f t="shared" si="164"/>
        <v>0.20445970353482931</v>
      </c>
      <c r="AZ1482" s="176">
        <f t="shared" si="165"/>
        <v>1.3069324728552116</v>
      </c>
    </row>
    <row r="1483" spans="43:52" x14ac:dyDescent="0.35">
      <c r="AQ1483" s="135">
        <v>1.4790000000000001</v>
      </c>
      <c r="AR1483" s="135">
        <f t="shared" si="166"/>
        <v>539.83500000000004</v>
      </c>
      <c r="AS1483" s="176">
        <f t="shared" si="162"/>
        <v>6.0776159169029551E-2</v>
      </c>
      <c r="AT1483" s="135">
        <v>1.4790000000000001</v>
      </c>
      <c r="AU1483" s="135">
        <f t="shared" si="167"/>
        <v>539.83500000000004</v>
      </c>
      <c r="AV1483" s="176">
        <f t="shared" si="163"/>
        <v>1.041696610151353</v>
      </c>
      <c r="AW1483" s="135">
        <v>1.4790000000000001</v>
      </c>
      <c r="AX1483" s="135">
        <f t="shared" si="168"/>
        <v>539.83500000000004</v>
      </c>
      <c r="AY1483" s="90">
        <f t="shared" si="164"/>
        <v>0.2048021795029184</v>
      </c>
      <c r="AZ1483" s="176">
        <f t="shared" si="165"/>
        <v>1.3072749488233009</v>
      </c>
    </row>
    <row r="1484" spans="43:52" x14ac:dyDescent="0.35">
      <c r="AQ1484" s="135">
        <v>1.48</v>
      </c>
      <c r="AR1484" s="135">
        <f t="shared" si="166"/>
        <v>540.20000000000005</v>
      </c>
      <c r="AS1484" s="176">
        <f t="shared" si="162"/>
        <v>6.0776159169029551E-2</v>
      </c>
      <c r="AT1484" s="135">
        <v>1.48</v>
      </c>
      <c r="AU1484" s="135">
        <f t="shared" si="167"/>
        <v>540.20000000000005</v>
      </c>
      <c r="AV1484" s="176">
        <f t="shared" si="163"/>
        <v>1.041696610151353</v>
      </c>
      <c r="AW1484" s="135">
        <v>1.48</v>
      </c>
      <c r="AX1484" s="135">
        <f t="shared" si="168"/>
        <v>540.20000000000005</v>
      </c>
      <c r="AY1484" s="90">
        <f t="shared" si="164"/>
        <v>0.20514465547100649</v>
      </c>
      <c r="AZ1484" s="176">
        <f t="shared" si="165"/>
        <v>1.307617424791389</v>
      </c>
    </row>
    <row r="1485" spans="43:52" x14ac:dyDescent="0.35">
      <c r="AQ1485" s="135">
        <v>1.4810000000000001</v>
      </c>
      <c r="AR1485" s="135">
        <f t="shared" si="166"/>
        <v>540.56500000000005</v>
      </c>
      <c r="AS1485" s="176">
        <f t="shared" si="162"/>
        <v>6.0776159169029551E-2</v>
      </c>
      <c r="AT1485" s="135">
        <v>1.4810000000000001</v>
      </c>
      <c r="AU1485" s="135">
        <f t="shared" si="167"/>
        <v>540.56500000000005</v>
      </c>
      <c r="AV1485" s="176">
        <f t="shared" si="163"/>
        <v>1.041696610151353</v>
      </c>
      <c r="AW1485" s="135">
        <v>1.4810000000000001</v>
      </c>
      <c r="AX1485" s="135">
        <f t="shared" si="168"/>
        <v>540.56500000000005</v>
      </c>
      <c r="AY1485" s="90">
        <f t="shared" si="164"/>
        <v>0.20548713143909336</v>
      </c>
      <c r="AZ1485" s="176">
        <f t="shared" si="165"/>
        <v>1.3079599007594758</v>
      </c>
    </row>
    <row r="1486" spans="43:52" x14ac:dyDescent="0.35">
      <c r="AQ1486" s="135">
        <v>1.482</v>
      </c>
      <c r="AR1486" s="135">
        <f t="shared" si="166"/>
        <v>540.92999999999995</v>
      </c>
      <c r="AS1486" s="176">
        <f t="shared" si="162"/>
        <v>6.0776159169029551E-2</v>
      </c>
      <c r="AT1486" s="135">
        <v>1.482</v>
      </c>
      <c r="AU1486" s="135">
        <f t="shared" si="167"/>
        <v>540.92999999999995</v>
      </c>
      <c r="AV1486" s="176">
        <f t="shared" si="163"/>
        <v>1.041696610151353</v>
      </c>
      <c r="AW1486" s="135">
        <v>1.482</v>
      </c>
      <c r="AX1486" s="135">
        <f t="shared" si="168"/>
        <v>540.92999999999995</v>
      </c>
      <c r="AY1486" s="90">
        <f t="shared" si="164"/>
        <v>0.20582956478415865</v>
      </c>
      <c r="AZ1486" s="176">
        <f t="shared" si="165"/>
        <v>1.308302334104541</v>
      </c>
    </row>
    <row r="1487" spans="43:52" x14ac:dyDescent="0.35">
      <c r="AQ1487" s="135">
        <v>1.4830000000000001</v>
      </c>
      <c r="AR1487" s="135">
        <f t="shared" si="166"/>
        <v>541.29500000000007</v>
      </c>
      <c r="AS1487" s="176">
        <f t="shared" si="162"/>
        <v>6.0776159169029551E-2</v>
      </c>
      <c r="AT1487" s="135">
        <v>1.4830000000000001</v>
      </c>
      <c r="AU1487" s="135">
        <f t="shared" si="167"/>
        <v>541.29500000000007</v>
      </c>
      <c r="AV1487" s="176">
        <f t="shared" si="163"/>
        <v>1.041696610151353</v>
      </c>
      <c r="AW1487" s="135">
        <v>1.4830000000000001</v>
      </c>
      <c r="AX1487" s="135">
        <f t="shared" si="168"/>
        <v>541.29500000000007</v>
      </c>
      <c r="AY1487" s="90">
        <f t="shared" si="164"/>
        <v>0.20617204075224285</v>
      </c>
      <c r="AZ1487" s="176">
        <f t="shared" si="165"/>
        <v>1.3086448100726253</v>
      </c>
    </row>
    <row r="1488" spans="43:52" x14ac:dyDescent="0.35">
      <c r="AQ1488" s="135">
        <v>1.484</v>
      </c>
      <c r="AR1488" s="135">
        <f t="shared" si="166"/>
        <v>541.66</v>
      </c>
      <c r="AS1488" s="176">
        <f t="shared" si="162"/>
        <v>6.0776159169029551E-2</v>
      </c>
      <c r="AT1488" s="135">
        <v>1.484</v>
      </c>
      <c r="AU1488" s="135">
        <f t="shared" si="167"/>
        <v>541.66</v>
      </c>
      <c r="AV1488" s="176">
        <f t="shared" si="163"/>
        <v>1.041696610151353</v>
      </c>
      <c r="AW1488" s="135">
        <v>1.484</v>
      </c>
      <c r="AX1488" s="135">
        <f t="shared" si="168"/>
        <v>541.66</v>
      </c>
      <c r="AY1488" s="90">
        <f t="shared" si="164"/>
        <v>0.20651451672032606</v>
      </c>
      <c r="AZ1488" s="176">
        <f t="shared" si="165"/>
        <v>1.3089872860407086</v>
      </c>
    </row>
    <row r="1489" spans="43:52" x14ac:dyDescent="0.35">
      <c r="AQ1489" s="135">
        <v>1.4850000000000001</v>
      </c>
      <c r="AR1489" s="135">
        <f t="shared" si="166"/>
        <v>542.02500000000009</v>
      </c>
      <c r="AS1489" s="176">
        <f t="shared" si="162"/>
        <v>6.0776159169029551E-2</v>
      </c>
      <c r="AT1489" s="135">
        <v>1.4850000000000001</v>
      </c>
      <c r="AU1489" s="135">
        <f t="shared" si="167"/>
        <v>542.02500000000009</v>
      </c>
      <c r="AV1489" s="176">
        <f t="shared" si="163"/>
        <v>1.041696610151353</v>
      </c>
      <c r="AW1489" s="135">
        <v>1.4850000000000001</v>
      </c>
      <c r="AX1489" s="135">
        <f t="shared" si="168"/>
        <v>542.02500000000009</v>
      </c>
      <c r="AY1489" s="90">
        <f t="shared" si="164"/>
        <v>0.20685699268840804</v>
      </c>
      <c r="AZ1489" s="176">
        <f t="shared" si="165"/>
        <v>1.3093297620087905</v>
      </c>
    </row>
    <row r="1490" spans="43:52" x14ac:dyDescent="0.35">
      <c r="AQ1490" s="135">
        <v>1.486</v>
      </c>
      <c r="AR1490" s="135">
        <f t="shared" si="166"/>
        <v>542.39</v>
      </c>
      <c r="AS1490" s="176">
        <f t="shared" si="162"/>
        <v>6.0776159169029551E-2</v>
      </c>
      <c r="AT1490" s="135">
        <v>1.486</v>
      </c>
      <c r="AU1490" s="135">
        <f t="shared" si="167"/>
        <v>542.39</v>
      </c>
      <c r="AV1490" s="176">
        <f t="shared" si="163"/>
        <v>1.041696610151353</v>
      </c>
      <c r="AW1490" s="135">
        <v>1.486</v>
      </c>
      <c r="AX1490" s="135">
        <f t="shared" si="168"/>
        <v>542.39</v>
      </c>
      <c r="AY1490" s="90">
        <f t="shared" si="164"/>
        <v>0.20719946865648856</v>
      </c>
      <c r="AZ1490" s="176">
        <f t="shared" si="165"/>
        <v>1.309672237976871</v>
      </c>
    </row>
    <row r="1491" spans="43:52" x14ac:dyDescent="0.35">
      <c r="AQ1491" s="135">
        <v>1.4870000000000001</v>
      </c>
      <c r="AR1491" s="135">
        <f t="shared" si="166"/>
        <v>542.755</v>
      </c>
      <c r="AS1491" s="176">
        <f t="shared" si="162"/>
        <v>6.0776159169029551E-2</v>
      </c>
      <c r="AT1491" s="135">
        <v>1.4870000000000001</v>
      </c>
      <c r="AU1491" s="135">
        <f t="shared" si="167"/>
        <v>542.755</v>
      </c>
      <c r="AV1491" s="176">
        <f t="shared" si="163"/>
        <v>1.041696610151353</v>
      </c>
      <c r="AW1491" s="135">
        <v>1.4870000000000001</v>
      </c>
      <c r="AX1491" s="135">
        <f t="shared" si="168"/>
        <v>542.755</v>
      </c>
      <c r="AY1491" s="90">
        <f t="shared" si="164"/>
        <v>0.20754194462456829</v>
      </c>
      <c r="AZ1491" s="176">
        <f t="shared" si="165"/>
        <v>1.3100147139449507</v>
      </c>
    </row>
    <row r="1492" spans="43:52" x14ac:dyDescent="0.35">
      <c r="AQ1492" s="135">
        <v>1.488</v>
      </c>
      <c r="AR1492" s="135">
        <f t="shared" si="166"/>
        <v>543.12</v>
      </c>
      <c r="AS1492" s="176">
        <f t="shared" si="162"/>
        <v>6.0776159169029551E-2</v>
      </c>
      <c r="AT1492" s="135">
        <v>1.488</v>
      </c>
      <c r="AU1492" s="135">
        <f t="shared" si="167"/>
        <v>543.12</v>
      </c>
      <c r="AV1492" s="176">
        <f t="shared" si="163"/>
        <v>1.041696610151353</v>
      </c>
      <c r="AW1492" s="135">
        <v>1.488</v>
      </c>
      <c r="AX1492" s="135">
        <f t="shared" si="168"/>
        <v>543.12</v>
      </c>
      <c r="AY1492" s="90">
        <f t="shared" si="164"/>
        <v>0.20788442059264642</v>
      </c>
      <c r="AZ1492" s="176">
        <f t="shared" si="165"/>
        <v>1.3103571899130289</v>
      </c>
    </row>
    <row r="1493" spans="43:52" x14ac:dyDescent="0.35">
      <c r="AQ1493" s="135">
        <v>1.4890000000000001</v>
      </c>
      <c r="AR1493" s="135">
        <f t="shared" si="166"/>
        <v>543.48500000000001</v>
      </c>
      <c r="AS1493" s="176">
        <f t="shared" si="162"/>
        <v>6.0776159169029551E-2</v>
      </c>
      <c r="AT1493" s="135">
        <v>1.4890000000000001</v>
      </c>
      <c r="AU1493" s="135">
        <f t="shared" si="167"/>
        <v>543.48500000000001</v>
      </c>
      <c r="AV1493" s="176">
        <f t="shared" si="163"/>
        <v>1.041696610151353</v>
      </c>
      <c r="AW1493" s="135">
        <v>1.4890000000000001</v>
      </c>
      <c r="AX1493" s="135">
        <f t="shared" si="168"/>
        <v>543.48500000000001</v>
      </c>
      <c r="AY1493" s="90">
        <f t="shared" si="164"/>
        <v>0.20822689656072349</v>
      </c>
      <c r="AZ1493" s="176">
        <f t="shared" si="165"/>
        <v>1.3106996658811059</v>
      </c>
    </row>
    <row r="1494" spans="43:52" x14ac:dyDescent="0.35">
      <c r="AQ1494" s="135">
        <v>1.49</v>
      </c>
      <c r="AR1494" s="135">
        <f t="shared" si="166"/>
        <v>543.85</v>
      </c>
      <c r="AS1494" s="176">
        <f t="shared" si="162"/>
        <v>6.0776159169029551E-2</v>
      </c>
      <c r="AT1494" s="135">
        <v>1.49</v>
      </c>
      <c r="AU1494" s="135">
        <f t="shared" si="167"/>
        <v>543.85</v>
      </c>
      <c r="AV1494" s="176">
        <f t="shared" si="163"/>
        <v>1.041696610151353</v>
      </c>
      <c r="AW1494" s="135">
        <v>1.49</v>
      </c>
      <c r="AX1494" s="135">
        <f t="shared" si="168"/>
        <v>543.85</v>
      </c>
      <c r="AY1494" s="90">
        <f t="shared" si="164"/>
        <v>0.20856932990577878</v>
      </c>
      <c r="AZ1494" s="176">
        <f t="shared" si="165"/>
        <v>1.3110420992261611</v>
      </c>
    </row>
    <row r="1495" spans="43:52" x14ac:dyDescent="0.35">
      <c r="AQ1495" s="135">
        <v>1.4910000000000001</v>
      </c>
      <c r="AR1495" s="135">
        <f t="shared" si="166"/>
        <v>544.21500000000003</v>
      </c>
      <c r="AS1495" s="176">
        <f t="shared" si="162"/>
        <v>6.0776159169029551E-2</v>
      </c>
      <c r="AT1495" s="135">
        <v>1.4910000000000001</v>
      </c>
      <c r="AU1495" s="135">
        <f t="shared" si="167"/>
        <v>544.21500000000003</v>
      </c>
      <c r="AV1495" s="176">
        <f t="shared" si="163"/>
        <v>1.041696610151353</v>
      </c>
      <c r="AW1495" s="135">
        <v>1.4910000000000001</v>
      </c>
      <c r="AX1495" s="135">
        <f t="shared" si="168"/>
        <v>544.21500000000003</v>
      </c>
      <c r="AY1495" s="90">
        <f t="shared" si="164"/>
        <v>0.20891180587385366</v>
      </c>
      <c r="AZ1495" s="176">
        <f t="shared" si="165"/>
        <v>1.3113845751942361</v>
      </c>
    </row>
    <row r="1496" spans="43:52" x14ac:dyDescent="0.35">
      <c r="AQ1496" s="135">
        <v>1.492</v>
      </c>
      <c r="AR1496" s="135">
        <f t="shared" si="166"/>
        <v>544.58000000000004</v>
      </c>
      <c r="AS1496" s="176">
        <f t="shared" si="162"/>
        <v>6.0776159169029551E-2</v>
      </c>
      <c r="AT1496" s="135">
        <v>1.492</v>
      </c>
      <c r="AU1496" s="135">
        <f t="shared" si="167"/>
        <v>544.58000000000004</v>
      </c>
      <c r="AV1496" s="176">
        <f t="shared" si="163"/>
        <v>1.041696610151353</v>
      </c>
      <c r="AW1496" s="135">
        <v>1.492</v>
      </c>
      <c r="AX1496" s="135">
        <f t="shared" si="168"/>
        <v>544.58000000000004</v>
      </c>
      <c r="AY1496" s="90">
        <f t="shared" si="164"/>
        <v>0.20925428184192688</v>
      </c>
      <c r="AZ1496" s="176">
        <f t="shared" si="165"/>
        <v>1.3117270511623094</v>
      </c>
    </row>
    <row r="1497" spans="43:52" x14ac:dyDescent="0.35">
      <c r="AQ1497" s="135">
        <v>1.4930000000000001</v>
      </c>
      <c r="AR1497" s="135">
        <f t="shared" si="166"/>
        <v>544.94500000000005</v>
      </c>
      <c r="AS1497" s="176">
        <f t="shared" si="162"/>
        <v>6.0776159169029551E-2</v>
      </c>
      <c r="AT1497" s="135">
        <v>1.4930000000000001</v>
      </c>
      <c r="AU1497" s="135">
        <f t="shared" si="167"/>
        <v>544.94500000000005</v>
      </c>
      <c r="AV1497" s="176">
        <f t="shared" si="163"/>
        <v>1.041696610151353</v>
      </c>
      <c r="AW1497" s="135">
        <v>1.4930000000000001</v>
      </c>
      <c r="AX1497" s="135">
        <f t="shared" si="168"/>
        <v>544.94500000000005</v>
      </c>
      <c r="AY1497" s="90">
        <f t="shared" si="164"/>
        <v>0.20959675780999906</v>
      </c>
      <c r="AZ1497" s="176">
        <f t="shared" si="165"/>
        <v>1.3120695271303815</v>
      </c>
    </row>
    <row r="1498" spans="43:52" x14ac:dyDescent="0.35">
      <c r="AQ1498" s="135">
        <v>1.494</v>
      </c>
      <c r="AR1498" s="135">
        <f t="shared" si="166"/>
        <v>545.30999999999995</v>
      </c>
      <c r="AS1498" s="176">
        <f t="shared" si="162"/>
        <v>6.0776159169029551E-2</v>
      </c>
      <c r="AT1498" s="135">
        <v>1.494</v>
      </c>
      <c r="AU1498" s="135">
        <f t="shared" si="167"/>
        <v>545.30999999999995</v>
      </c>
      <c r="AV1498" s="176">
        <f t="shared" si="163"/>
        <v>1.041696610151353</v>
      </c>
      <c r="AW1498" s="135">
        <v>1.494</v>
      </c>
      <c r="AX1498" s="135">
        <f t="shared" si="168"/>
        <v>545.30999999999995</v>
      </c>
      <c r="AY1498" s="90">
        <f t="shared" si="164"/>
        <v>0.20993923377807003</v>
      </c>
      <c r="AZ1498" s="176">
        <f t="shared" si="165"/>
        <v>1.3124120030984525</v>
      </c>
    </row>
    <row r="1499" spans="43:52" x14ac:dyDescent="0.35">
      <c r="AQ1499" s="135">
        <v>1.4950000000000001</v>
      </c>
      <c r="AR1499" s="135">
        <f t="shared" si="166"/>
        <v>545.67500000000007</v>
      </c>
      <c r="AS1499" s="176">
        <f t="shared" si="162"/>
        <v>6.0776159169029551E-2</v>
      </c>
      <c r="AT1499" s="135">
        <v>1.4950000000000001</v>
      </c>
      <c r="AU1499" s="135">
        <f t="shared" si="167"/>
        <v>545.67500000000007</v>
      </c>
      <c r="AV1499" s="176">
        <f t="shared" si="163"/>
        <v>1.041696610151353</v>
      </c>
      <c r="AW1499" s="135">
        <v>1.4950000000000001</v>
      </c>
      <c r="AX1499" s="135">
        <f t="shared" si="168"/>
        <v>545.67500000000007</v>
      </c>
      <c r="AY1499" s="90">
        <f t="shared" si="164"/>
        <v>0.21028170974613955</v>
      </c>
      <c r="AZ1499" s="176">
        <f t="shared" si="165"/>
        <v>1.312754479066522</v>
      </c>
    </row>
    <row r="1500" spans="43:52" x14ac:dyDescent="0.35">
      <c r="AQ1500" s="135">
        <v>1.496</v>
      </c>
      <c r="AR1500" s="135">
        <f t="shared" si="166"/>
        <v>546.04</v>
      </c>
      <c r="AS1500" s="176">
        <f t="shared" si="162"/>
        <v>6.0776159169029551E-2</v>
      </c>
      <c r="AT1500" s="135">
        <v>1.496</v>
      </c>
      <c r="AU1500" s="135">
        <f t="shared" si="167"/>
        <v>546.04</v>
      </c>
      <c r="AV1500" s="176">
        <f t="shared" si="163"/>
        <v>1.041696610151353</v>
      </c>
      <c r="AW1500" s="135">
        <v>1.496</v>
      </c>
      <c r="AX1500" s="135">
        <f t="shared" si="168"/>
        <v>546.04</v>
      </c>
      <c r="AY1500" s="90">
        <f t="shared" si="164"/>
        <v>0.2106241857142081</v>
      </c>
      <c r="AZ1500" s="176">
        <f t="shared" si="165"/>
        <v>1.3130969550345906</v>
      </c>
    </row>
    <row r="1501" spans="43:52" x14ac:dyDescent="0.35">
      <c r="AQ1501" s="135">
        <v>1.4970000000000001</v>
      </c>
      <c r="AR1501" s="135">
        <f t="shared" si="166"/>
        <v>546.40500000000009</v>
      </c>
      <c r="AS1501" s="176">
        <f t="shared" si="162"/>
        <v>6.0776159169029551E-2</v>
      </c>
      <c r="AT1501" s="135">
        <v>1.4970000000000001</v>
      </c>
      <c r="AU1501" s="135">
        <f t="shared" si="167"/>
        <v>546.40500000000009</v>
      </c>
      <c r="AV1501" s="176">
        <f t="shared" si="163"/>
        <v>1.041696610151353</v>
      </c>
      <c r="AW1501" s="135">
        <v>1.4970000000000001</v>
      </c>
      <c r="AX1501" s="135">
        <f t="shared" si="168"/>
        <v>546.40500000000009</v>
      </c>
      <c r="AY1501" s="90">
        <f t="shared" si="164"/>
        <v>0.2109666616822754</v>
      </c>
      <c r="AZ1501" s="176">
        <f t="shared" si="165"/>
        <v>1.3134394310026578</v>
      </c>
    </row>
    <row r="1502" spans="43:52" x14ac:dyDescent="0.35">
      <c r="AQ1502" s="135">
        <v>1.498</v>
      </c>
      <c r="AR1502" s="135">
        <f t="shared" si="166"/>
        <v>546.77</v>
      </c>
      <c r="AS1502" s="176">
        <f t="shared" si="162"/>
        <v>6.0776159169029551E-2</v>
      </c>
      <c r="AT1502" s="135">
        <v>1.498</v>
      </c>
      <c r="AU1502" s="135">
        <f t="shared" si="167"/>
        <v>546.77</v>
      </c>
      <c r="AV1502" s="176">
        <f t="shared" si="163"/>
        <v>1.041696610151353</v>
      </c>
      <c r="AW1502" s="135">
        <v>1.498</v>
      </c>
      <c r="AX1502" s="135">
        <f t="shared" si="168"/>
        <v>546.77</v>
      </c>
      <c r="AY1502" s="90">
        <f t="shared" si="164"/>
        <v>0.21130909502732118</v>
      </c>
      <c r="AZ1502" s="176">
        <f t="shared" si="165"/>
        <v>1.3137818643477035</v>
      </c>
    </row>
    <row r="1503" spans="43:52" x14ac:dyDescent="0.35">
      <c r="AQ1503" s="135">
        <v>1.4990000000000001</v>
      </c>
      <c r="AR1503" s="135">
        <f t="shared" si="166"/>
        <v>547.13499999999999</v>
      </c>
      <c r="AS1503" s="176">
        <f t="shared" si="162"/>
        <v>6.0776159169029551E-2</v>
      </c>
      <c r="AT1503" s="135">
        <v>1.4990000000000001</v>
      </c>
      <c r="AU1503" s="135">
        <f t="shared" si="167"/>
        <v>547.13499999999999</v>
      </c>
      <c r="AV1503" s="176">
        <f t="shared" si="163"/>
        <v>1.041696610151353</v>
      </c>
      <c r="AW1503" s="135">
        <v>1.4990000000000001</v>
      </c>
      <c r="AX1503" s="135">
        <f t="shared" si="168"/>
        <v>547.13499999999999</v>
      </c>
      <c r="AY1503" s="90">
        <f t="shared" si="164"/>
        <v>0.21165157099538581</v>
      </c>
      <c r="AZ1503" s="176">
        <f t="shared" si="165"/>
        <v>1.3141243403157683</v>
      </c>
    </row>
    <row r="1504" spans="43:52" x14ac:dyDescent="0.35">
      <c r="AQ1504" s="135">
        <v>1.5</v>
      </c>
      <c r="AR1504" s="135">
        <f t="shared" si="166"/>
        <v>547.5</v>
      </c>
      <c r="AS1504" s="176">
        <f t="shared" si="162"/>
        <v>6.0776159169029551E-2</v>
      </c>
      <c r="AT1504" s="135">
        <v>1.5</v>
      </c>
      <c r="AU1504" s="135">
        <f t="shared" si="167"/>
        <v>547.5</v>
      </c>
      <c r="AV1504" s="176">
        <f t="shared" si="163"/>
        <v>1.041696610151353</v>
      </c>
      <c r="AW1504" s="135">
        <v>1.5</v>
      </c>
      <c r="AX1504" s="135">
        <f t="shared" si="168"/>
        <v>547.5</v>
      </c>
      <c r="AY1504" s="90">
        <f t="shared" si="164"/>
        <v>0.2119940469634497</v>
      </c>
      <c r="AZ1504" s="176">
        <f t="shared" si="165"/>
        <v>1.314466816283832</v>
      </c>
    </row>
    <row r="1505" spans="43:52" x14ac:dyDescent="0.35">
      <c r="AQ1505" s="135">
        <v>1.5009999999999999</v>
      </c>
      <c r="AR1505" s="135">
        <f t="shared" si="166"/>
        <v>547.86500000000001</v>
      </c>
      <c r="AS1505" s="176">
        <f t="shared" si="162"/>
        <v>6.0776159169029551E-2</v>
      </c>
      <c r="AT1505" s="135">
        <v>1.5009999999999999</v>
      </c>
      <c r="AU1505" s="135">
        <f t="shared" si="167"/>
        <v>547.86500000000001</v>
      </c>
      <c r="AV1505" s="176">
        <f t="shared" si="163"/>
        <v>1.041696610151353</v>
      </c>
      <c r="AW1505" s="135">
        <v>1.5009999999999999</v>
      </c>
      <c r="AX1505" s="135">
        <f t="shared" si="168"/>
        <v>547.86500000000001</v>
      </c>
      <c r="AY1505" s="90">
        <f t="shared" si="164"/>
        <v>0.2123365229315119</v>
      </c>
      <c r="AZ1505" s="176">
        <f t="shared" si="165"/>
        <v>1.3148092922518944</v>
      </c>
    </row>
    <row r="1506" spans="43:52" x14ac:dyDescent="0.35">
      <c r="AQ1506" s="135">
        <v>1.502</v>
      </c>
      <c r="AR1506" s="135">
        <f t="shared" si="166"/>
        <v>548.23</v>
      </c>
      <c r="AS1506" s="176">
        <f t="shared" si="162"/>
        <v>6.0776159169029551E-2</v>
      </c>
      <c r="AT1506" s="135">
        <v>1.502</v>
      </c>
      <c r="AU1506" s="135">
        <f t="shared" si="167"/>
        <v>548.23</v>
      </c>
      <c r="AV1506" s="176">
        <f t="shared" si="163"/>
        <v>1.041696610151353</v>
      </c>
      <c r="AW1506" s="135">
        <v>1.502</v>
      </c>
      <c r="AX1506" s="135">
        <f t="shared" si="168"/>
        <v>548.23</v>
      </c>
      <c r="AY1506" s="90">
        <f t="shared" si="164"/>
        <v>0.21267899889957309</v>
      </c>
      <c r="AZ1506" s="176">
        <f t="shared" si="165"/>
        <v>1.3151517682199554</v>
      </c>
    </row>
    <row r="1507" spans="43:52" x14ac:dyDescent="0.35">
      <c r="AQ1507" s="135">
        <v>1.5029999999999999</v>
      </c>
      <c r="AR1507" s="135">
        <f t="shared" si="166"/>
        <v>548.59499999999991</v>
      </c>
      <c r="AS1507" s="176">
        <f t="shared" si="162"/>
        <v>6.0776159169029551E-2</v>
      </c>
      <c r="AT1507" s="135">
        <v>1.5029999999999999</v>
      </c>
      <c r="AU1507" s="135">
        <f t="shared" si="167"/>
        <v>548.59499999999991</v>
      </c>
      <c r="AV1507" s="176">
        <f t="shared" si="163"/>
        <v>1.041696610151353</v>
      </c>
      <c r="AW1507" s="135">
        <v>1.5029999999999999</v>
      </c>
      <c r="AX1507" s="135">
        <f t="shared" si="168"/>
        <v>548.59499999999991</v>
      </c>
      <c r="AY1507" s="90">
        <f t="shared" si="164"/>
        <v>0.21302147486763306</v>
      </c>
      <c r="AZ1507" s="176">
        <f t="shared" si="165"/>
        <v>1.3154942441880155</v>
      </c>
    </row>
    <row r="1508" spans="43:52" x14ac:dyDescent="0.35">
      <c r="AQ1508" s="135">
        <v>1.504</v>
      </c>
      <c r="AR1508" s="135">
        <f t="shared" si="166"/>
        <v>548.96</v>
      </c>
      <c r="AS1508" s="176">
        <f t="shared" si="162"/>
        <v>6.0776159169029551E-2</v>
      </c>
      <c r="AT1508" s="135">
        <v>1.504</v>
      </c>
      <c r="AU1508" s="135">
        <f t="shared" si="167"/>
        <v>548.96</v>
      </c>
      <c r="AV1508" s="176">
        <f t="shared" si="163"/>
        <v>1.041696610151353</v>
      </c>
      <c r="AW1508" s="135">
        <v>1.504</v>
      </c>
      <c r="AX1508" s="135">
        <f t="shared" si="168"/>
        <v>548.96</v>
      </c>
      <c r="AY1508" s="90">
        <f t="shared" si="164"/>
        <v>0.2133639508356916</v>
      </c>
      <c r="AZ1508" s="176">
        <f t="shared" si="165"/>
        <v>1.3158367201560739</v>
      </c>
    </row>
    <row r="1509" spans="43:52" x14ac:dyDescent="0.35">
      <c r="AQ1509" s="135">
        <v>1.5049999999999999</v>
      </c>
      <c r="AR1509" s="135">
        <f t="shared" si="166"/>
        <v>549.32499999999993</v>
      </c>
      <c r="AS1509" s="176">
        <f t="shared" si="162"/>
        <v>6.0776159169029551E-2</v>
      </c>
      <c r="AT1509" s="135">
        <v>1.5049999999999999</v>
      </c>
      <c r="AU1509" s="135">
        <f t="shared" si="167"/>
        <v>549.32499999999993</v>
      </c>
      <c r="AV1509" s="176">
        <f t="shared" si="163"/>
        <v>1.041696610151353</v>
      </c>
      <c r="AW1509" s="135">
        <v>1.5049999999999999</v>
      </c>
      <c r="AX1509" s="135">
        <f t="shared" si="168"/>
        <v>549.32499999999993</v>
      </c>
      <c r="AY1509" s="90">
        <f t="shared" si="164"/>
        <v>0.21370642680374913</v>
      </c>
      <c r="AZ1509" s="176">
        <f t="shared" si="165"/>
        <v>1.3161791961241316</v>
      </c>
    </row>
    <row r="1510" spans="43:52" x14ac:dyDescent="0.35">
      <c r="AQ1510" s="135">
        <v>1.506</v>
      </c>
      <c r="AR1510" s="135">
        <f t="shared" si="166"/>
        <v>549.69000000000005</v>
      </c>
      <c r="AS1510" s="176">
        <f t="shared" si="162"/>
        <v>6.0776159169029551E-2</v>
      </c>
      <c r="AT1510" s="135">
        <v>1.506</v>
      </c>
      <c r="AU1510" s="135">
        <f t="shared" si="167"/>
        <v>549.69000000000005</v>
      </c>
      <c r="AV1510" s="176">
        <f t="shared" si="163"/>
        <v>1.041696610151353</v>
      </c>
      <c r="AW1510" s="135">
        <v>1.506</v>
      </c>
      <c r="AX1510" s="135">
        <f t="shared" si="168"/>
        <v>549.69000000000005</v>
      </c>
      <c r="AY1510" s="90">
        <f t="shared" si="164"/>
        <v>0.21404886014878488</v>
      </c>
      <c r="AZ1510" s="176">
        <f t="shared" si="165"/>
        <v>1.3165216294691673</v>
      </c>
    </row>
    <row r="1511" spans="43:52" x14ac:dyDescent="0.35">
      <c r="AQ1511" s="135">
        <v>1.5069999999999999</v>
      </c>
      <c r="AR1511" s="135">
        <f t="shared" si="166"/>
        <v>550.05499999999995</v>
      </c>
      <c r="AS1511" s="176">
        <f t="shared" si="162"/>
        <v>6.0776159169029551E-2</v>
      </c>
      <c r="AT1511" s="135">
        <v>1.5069999999999999</v>
      </c>
      <c r="AU1511" s="135">
        <f t="shared" si="167"/>
        <v>550.05499999999995</v>
      </c>
      <c r="AV1511" s="176">
        <f t="shared" si="163"/>
        <v>1.041696610151353</v>
      </c>
      <c r="AW1511" s="135">
        <v>1.5069999999999999</v>
      </c>
      <c r="AX1511" s="135">
        <f t="shared" si="168"/>
        <v>550.05499999999995</v>
      </c>
      <c r="AY1511" s="90">
        <f t="shared" si="164"/>
        <v>0.21439133611684022</v>
      </c>
      <c r="AZ1511" s="176">
        <f t="shared" si="165"/>
        <v>1.3168641054372225</v>
      </c>
    </row>
    <row r="1512" spans="43:52" x14ac:dyDescent="0.35">
      <c r="AQ1512" s="135">
        <v>1.508</v>
      </c>
      <c r="AR1512" s="135">
        <f t="shared" si="166"/>
        <v>550.41999999999996</v>
      </c>
      <c r="AS1512" s="176">
        <f t="shared" si="162"/>
        <v>6.0776159169029551E-2</v>
      </c>
      <c r="AT1512" s="135">
        <v>1.508</v>
      </c>
      <c r="AU1512" s="135">
        <f t="shared" si="167"/>
        <v>550.41999999999996</v>
      </c>
      <c r="AV1512" s="176">
        <f t="shared" si="163"/>
        <v>1.041696610151353</v>
      </c>
      <c r="AW1512" s="135">
        <v>1.508</v>
      </c>
      <c r="AX1512" s="135">
        <f t="shared" si="168"/>
        <v>550.41999999999996</v>
      </c>
      <c r="AY1512" s="90">
        <f t="shared" si="164"/>
        <v>0.21473381208489387</v>
      </c>
      <c r="AZ1512" s="176">
        <f t="shared" si="165"/>
        <v>1.3172065814052762</v>
      </c>
    </row>
    <row r="1513" spans="43:52" x14ac:dyDescent="0.35">
      <c r="AQ1513" s="135">
        <v>1.5089999999999999</v>
      </c>
      <c r="AR1513" s="135">
        <f t="shared" si="166"/>
        <v>550.78499999999997</v>
      </c>
      <c r="AS1513" s="176">
        <f t="shared" si="162"/>
        <v>6.0776159169029551E-2</v>
      </c>
      <c r="AT1513" s="135">
        <v>1.5089999999999999</v>
      </c>
      <c r="AU1513" s="135">
        <f t="shared" si="167"/>
        <v>550.78499999999997</v>
      </c>
      <c r="AV1513" s="176">
        <f t="shared" si="163"/>
        <v>1.041696610151353</v>
      </c>
      <c r="AW1513" s="135">
        <v>1.5089999999999999</v>
      </c>
      <c r="AX1513" s="135">
        <f t="shared" si="168"/>
        <v>550.78499999999997</v>
      </c>
      <c r="AY1513" s="90">
        <f t="shared" si="164"/>
        <v>0.21507628805294648</v>
      </c>
      <c r="AZ1513" s="176">
        <f t="shared" si="165"/>
        <v>1.3175490573733288</v>
      </c>
    </row>
    <row r="1514" spans="43:52" x14ac:dyDescent="0.35">
      <c r="AQ1514" s="135">
        <v>1.51</v>
      </c>
      <c r="AR1514" s="135">
        <f t="shared" si="166"/>
        <v>551.15</v>
      </c>
      <c r="AS1514" s="176">
        <f t="shared" si="162"/>
        <v>6.0776159169029551E-2</v>
      </c>
      <c r="AT1514" s="135">
        <v>1.51</v>
      </c>
      <c r="AU1514" s="135">
        <f t="shared" si="167"/>
        <v>551.15</v>
      </c>
      <c r="AV1514" s="176">
        <f t="shared" si="163"/>
        <v>1.041696610151353</v>
      </c>
      <c r="AW1514" s="135">
        <v>1.51</v>
      </c>
      <c r="AX1514" s="135">
        <f t="shared" si="168"/>
        <v>551.15</v>
      </c>
      <c r="AY1514" s="90">
        <f t="shared" si="164"/>
        <v>0.21541876402099791</v>
      </c>
      <c r="AZ1514" s="176">
        <f t="shared" si="165"/>
        <v>1.3178915333413803</v>
      </c>
    </row>
    <row r="1515" spans="43:52" x14ac:dyDescent="0.35">
      <c r="AQ1515" s="135">
        <v>1.5109999999999999</v>
      </c>
      <c r="AR1515" s="135">
        <f t="shared" si="166"/>
        <v>551.51499999999999</v>
      </c>
      <c r="AS1515" s="176">
        <f t="shared" si="162"/>
        <v>6.0776159169029551E-2</v>
      </c>
      <c r="AT1515" s="135">
        <v>1.5109999999999999</v>
      </c>
      <c r="AU1515" s="135">
        <f t="shared" si="167"/>
        <v>551.51499999999999</v>
      </c>
      <c r="AV1515" s="176">
        <f t="shared" si="163"/>
        <v>1.041696610151353</v>
      </c>
      <c r="AW1515" s="135">
        <v>1.5109999999999999</v>
      </c>
      <c r="AX1515" s="135">
        <f t="shared" si="168"/>
        <v>551.51499999999999</v>
      </c>
      <c r="AY1515" s="90">
        <f t="shared" si="164"/>
        <v>0.21576123998904814</v>
      </c>
      <c r="AZ1515" s="176">
        <f t="shared" si="165"/>
        <v>1.3182340093094305</v>
      </c>
    </row>
    <row r="1516" spans="43:52" x14ac:dyDescent="0.35">
      <c r="AQ1516" s="135">
        <v>1.512</v>
      </c>
      <c r="AR1516" s="135">
        <f t="shared" si="166"/>
        <v>551.88</v>
      </c>
      <c r="AS1516" s="176">
        <f t="shared" si="162"/>
        <v>6.0776159169029551E-2</v>
      </c>
      <c r="AT1516" s="135">
        <v>1.512</v>
      </c>
      <c r="AU1516" s="135">
        <f t="shared" si="167"/>
        <v>551.88</v>
      </c>
      <c r="AV1516" s="176">
        <f t="shared" si="163"/>
        <v>1.041696610151353</v>
      </c>
      <c r="AW1516" s="135">
        <v>1.512</v>
      </c>
      <c r="AX1516" s="135">
        <f t="shared" si="168"/>
        <v>551.88</v>
      </c>
      <c r="AY1516" s="90">
        <f t="shared" si="164"/>
        <v>0.2161037159570971</v>
      </c>
      <c r="AZ1516" s="176">
        <f t="shared" si="165"/>
        <v>1.3185764852774795</v>
      </c>
    </row>
    <row r="1517" spans="43:52" x14ac:dyDescent="0.35">
      <c r="AQ1517" s="135">
        <v>1.5129999999999999</v>
      </c>
      <c r="AR1517" s="135">
        <f t="shared" si="166"/>
        <v>552.245</v>
      </c>
      <c r="AS1517" s="176">
        <f t="shared" si="162"/>
        <v>6.0776159169029551E-2</v>
      </c>
      <c r="AT1517" s="135">
        <v>1.5129999999999999</v>
      </c>
      <c r="AU1517" s="135">
        <f t="shared" si="167"/>
        <v>552.245</v>
      </c>
      <c r="AV1517" s="176">
        <f t="shared" si="163"/>
        <v>1.041696610151353</v>
      </c>
      <c r="AW1517" s="135">
        <v>1.5129999999999999</v>
      </c>
      <c r="AX1517" s="135">
        <f t="shared" si="168"/>
        <v>552.245</v>
      </c>
      <c r="AY1517" s="90">
        <f t="shared" si="164"/>
        <v>0.21644614930212452</v>
      </c>
      <c r="AZ1517" s="176">
        <f t="shared" si="165"/>
        <v>1.318918918622507</v>
      </c>
    </row>
    <row r="1518" spans="43:52" x14ac:dyDescent="0.35">
      <c r="AQ1518" s="135">
        <v>1.514</v>
      </c>
      <c r="AR1518" s="135">
        <f t="shared" si="166"/>
        <v>552.61</v>
      </c>
      <c r="AS1518" s="176">
        <f t="shared" si="162"/>
        <v>6.0776159169029551E-2</v>
      </c>
      <c r="AT1518" s="135">
        <v>1.514</v>
      </c>
      <c r="AU1518" s="135">
        <f t="shared" si="167"/>
        <v>552.61</v>
      </c>
      <c r="AV1518" s="176">
        <f t="shared" si="163"/>
        <v>1.041696610151353</v>
      </c>
      <c r="AW1518" s="135">
        <v>1.514</v>
      </c>
      <c r="AX1518" s="135">
        <f t="shared" si="168"/>
        <v>552.61</v>
      </c>
      <c r="AY1518" s="90">
        <f t="shared" si="164"/>
        <v>0.21678862527017084</v>
      </c>
      <c r="AZ1518" s="176">
        <f t="shared" si="165"/>
        <v>1.3192613945905531</v>
      </c>
    </row>
    <row r="1519" spans="43:52" x14ac:dyDescent="0.35">
      <c r="AQ1519" s="135">
        <v>1.5149999999999999</v>
      </c>
      <c r="AR1519" s="135">
        <f t="shared" si="166"/>
        <v>552.97499999999991</v>
      </c>
      <c r="AS1519" s="176">
        <f t="shared" si="162"/>
        <v>6.0776159169029551E-2</v>
      </c>
      <c r="AT1519" s="135">
        <v>1.5149999999999999</v>
      </c>
      <c r="AU1519" s="135">
        <f t="shared" si="167"/>
        <v>552.97499999999991</v>
      </c>
      <c r="AV1519" s="176">
        <f t="shared" si="163"/>
        <v>1.041696610151353</v>
      </c>
      <c r="AW1519" s="135">
        <v>1.5149999999999999</v>
      </c>
      <c r="AX1519" s="135">
        <f t="shared" si="168"/>
        <v>552.97499999999991</v>
      </c>
      <c r="AY1519" s="90">
        <f t="shared" si="164"/>
        <v>0.21713110123821594</v>
      </c>
      <c r="AZ1519" s="176">
        <f t="shared" si="165"/>
        <v>1.3196038705585984</v>
      </c>
    </row>
    <row r="1520" spans="43:52" x14ac:dyDescent="0.35">
      <c r="AQ1520" s="135">
        <v>1.516</v>
      </c>
      <c r="AR1520" s="135">
        <f t="shared" si="166"/>
        <v>553.34</v>
      </c>
      <c r="AS1520" s="176">
        <f t="shared" si="162"/>
        <v>6.0776159169029551E-2</v>
      </c>
      <c r="AT1520" s="135">
        <v>1.516</v>
      </c>
      <c r="AU1520" s="135">
        <f t="shared" si="167"/>
        <v>553.34</v>
      </c>
      <c r="AV1520" s="176">
        <f t="shared" si="163"/>
        <v>1.041696610151353</v>
      </c>
      <c r="AW1520" s="135">
        <v>1.516</v>
      </c>
      <c r="AX1520" s="135">
        <f t="shared" si="168"/>
        <v>553.34</v>
      </c>
      <c r="AY1520" s="90">
        <f t="shared" si="164"/>
        <v>0.21747357720626026</v>
      </c>
      <c r="AZ1520" s="176">
        <f t="shared" si="165"/>
        <v>1.3199463465266428</v>
      </c>
    </row>
    <row r="1521" spans="43:52" x14ac:dyDescent="0.35">
      <c r="AQ1521" s="135">
        <v>1.5169999999999999</v>
      </c>
      <c r="AR1521" s="135">
        <f t="shared" si="166"/>
        <v>553.70499999999993</v>
      </c>
      <c r="AS1521" s="176">
        <f t="shared" si="162"/>
        <v>6.0776159169029551E-2</v>
      </c>
      <c r="AT1521" s="135">
        <v>1.5169999999999999</v>
      </c>
      <c r="AU1521" s="135">
        <f t="shared" si="167"/>
        <v>553.70499999999993</v>
      </c>
      <c r="AV1521" s="176">
        <f t="shared" si="163"/>
        <v>1.041696610151353</v>
      </c>
      <c r="AW1521" s="135">
        <v>1.5169999999999999</v>
      </c>
      <c r="AX1521" s="135">
        <f t="shared" si="168"/>
        <v>553.70499999999993</v>
      </c>
      <c r="AY1521" s="90">
        <f t="shared" si="164"/>
        <v>0.21781605317430289</v>
      </c>
      <c r="AZ1521" s="176">
        <f t="shared" si="165"/>
        <v>1.3202888224946854</v>
      </c>
    </row>
    <row r="1522" spans="43:52" x14ac:dyDescent="0.35">
      <c r="AQ1522" s="135">
        <v>1.518</v>
      </c>
      <c r="AR1522" s="135">
        <f t="shared" si="166"/>
        <v>554.07000000000005</v>
      </c>
      <c r="AS1522" s="176">
        <f t="shared" si="162"/>
        <v>6.0776159169029551E-2</v>
      </c>
      <c r="AT1522" s="135">
        <v>1.518</v>
      </c>
      <c r="AU1522" s="135">
        <f t="shared" si="167"/>
        <v>554.07000000000005</v>
      </c>
      <c r="AV1522" s="176">
        <f t="shared" si="163"/>
        <v>1.041696610151353</v>
      </c>
      <c r="AW1522" s="135">
        <v>1.518</v>
      </c>
      <c r="AX1522" s="135">
        <f t="shared" si="168"/>
        <v>554.07000000000005</v>
      </c>
      <c r="AY1522" s="90">
        <f t="shared" si="164"/>
        <v>0.21815852914234454</v>
      </c>
      <c r="AZ1522" s="176">
        <f t="shared" si="165"/>
        <v>1.3206312984627269</v>
      </c>
    </row>
    <row r="1523" spans="43:52" x14ac:dyDescent="0.35">
      <c r="AQ1523" s="135">
        <v>1.5189999999999999</v>
      </c>
      <c r="AR1523" s="135">
        <f t="shared" si="166"/>
        <v>554.43499999999995</v>
      </c>
      <c r="AS1523" s="176">
        <f t="shared" si="162"/>
        <v>6.0776159169029551E-2</v>
      </c>
      <c r="AT1523" s="135">
        <v>1.5189999999999999</v>
      </c>
      <c r="AU1523" s="135">
        <f t="shared" si="167"/>
        <v>554.43499999999995</v>
      </c>
      <c r="AV1523" s="176">
        <f t="shared" si="163"/>
        <v>1.041696610151353</v>
      </c>
      <c r="AW1523" s="135">
        <v>1.5189999999999999</v>
      </c>
      <c r="AX1523" s="135">
        <f t="shared" si="168"/>
        <v>554.43499999999995</v>
      </c>
      <c r="AY1523" s="90">
        <f t="shared" si="164"/>
        <v>0.21850100511038498</v>
      </c>
      <c r="AZ1523" s="176">
        <f t="shared" si="165"/>
        <v>1.3209737744307675</v>
      </c>
    </row>
    <row r="1524" spans="43:52" x14ac:dyDescent="0.35">
      <c r="AQ1524" s="135">
        <v>1.52</v>
      </c>
      <c r="AR1524" s="135">
        <f t="shared" si="166"/>
        <v>554.79999999999995</v>
      </c>
      <c r="AS1524" s="176">
        <f t="shared" si="162"/>
        <v>6.0776159169029551E-2</v>
      </c>
      <c r="AT1524" s="135">
        <v>1.52</v>
      </c>
      <c r="AU1524" s="135">
        <f t="shared" si="167"/>
        <v>554.79999999999995</v>
      </c>
      <c r="AV1524" s="176">
        <f t="shared" si="163"/>
        <v>1.041696610151353</v>
      </c>
      <c r="AW1524" s="135">
        <v>1.52</v>
      </c>
      <c r="AX1524" s="135">
        <f t="shared" si="168"/>
        <v>554.79999999999995</v>
      </c>
      <c r="AY1524" s="90">
        <f t="shared" si="164"/>
        <v>0.21884348107842419</v>
      </c>
      <c r="AZ1524" s="176">
        <f t="shared" si="165"/>
        <v>1.3213162503988065</v>
      </c>
    </row>
    <row r="1525" spans="43:52" x14ac:dyDescent="0.35">
      <c r="AQ1525" s="135">
        <v>1.5209999999999999</v>
      </c>
      <c r="AR1525" s="135">
        <f t="shared" si="166"/>
        <v>555.16499999999996</v>
      </c>
      <c r="AS1525" s="176">
        <f t="shared" si="162"/>
        <v>6.0776159169029551E-2</v>
      </c>
      <c r="AT1525" s="135">
        <v>1.5209999999999999</v>
      </c>
      <c r="AU1525" s="135">
        <f t="shared" si="167"/>
        <v>555.16499999999996</v>
      </c>
      <c r="AV1525" s="176">
        <f t="shared" si="163"/>
        <v>1.041696610151353</v>
      </c>
      <c r="AW1525" s="135">
        <v>1.5209999999999999</v>
      </c>
      <c r="AX1525" s="135">
        <f t="shared" si="168"/>
        <v>555.16499999999996</v>
      </c>
      <c r="AY1525" s="90">
        <f t="shared" si="164"/>
        <v>0.2191859144234416</v>
      </c>
      <c r="AZ1525" s="176">
        <f t="shared" si="165"/>
        <v>1.321658683743824</v>
      </c>
    </row>
    <row r="1526" spans="43:52" x14ac:dyDescent="0.35">
      <c r="AQ1526" s="135">
        <v>1.522</v>
      </c>
      <c r="AR1526" s="135">
        <f t="shared" si="166"/>
        <v>555.53</v>
      </c>
      <c r="AS1526" s="176">
        <f t="shared" si="162"/>
        <v>6.0776159169029551E-2</v>
      </c>
      <c r="AT1526" s="135">
        <v>1.522</v>
      </c>
      <c r="AU1526" s="135">
        <f t="shared" si="167"/>
        <v>555.53</v>
      </c>
      <c r="AV1526" s="176">
        <f t="shared" si="163"/>
        <v>1.041696610151353</v>
      </c>
      <c r="AW1526" s="135">
        <v>1.522</v>
      </c>
      <c r="AX1526" s="135">
        <f t="shared" si="168"/>
        <v>555.53</v>
      </c>
      <c r="AY1526" s="90">
        <f t="shared" si="164"/>
        <v>0.21952839039147859</v>
      </c>
      <c r="AZ1526" s="176">
        <f t="shared" si="165"/>
        <v>1.3220011597118611</v>
      </c>
    </row>
    <row r="1527" spans="43:52" x14ac:dyDescent="0.35">
      <c r="AQ1527" s="135">
        <v>1.5229999999999999</v>
      </c>
      <c r="AR1527" s="135">
        <f t="shared" si="166"/>
        <v>555.89499999999998</v>
      </c>
      <c r="AS1527" s="176">
        <f t="shared" si="162"/>
        <v>6.0776159169029551E-2</v>
      </c>
      <c r="AT1527" s="135">
        <v>1.5229999999999999</v>
      </c>
      <c r="AU1527" s="135">
        <f t="shared" si="167"/>
        <v>555.89499999999998</v>
      </c>
      <c r="AV1527" s="176">
        <f t="shared" si="163"/>
        <v>1.041696610151353</v>
      </c>
      <c r="AW1527" s="135">
        <v>1.5229999999999999</v>
      </c>
      <c r="AX1527" s="135">
        <f t="shared" si="168"/>
        <v>555.89499999999998</v>
      </c>
      <c r="AY1527" s="90">
        <f t="shared" si="164"/>
        <v>0.21987086635951392</v>
      </c>
      <c r="AZ1527" s="176">
        <f t="shared" si="165"/>
        <v>1.3223436356798963</v>
      </c>
    </row>
    <row r="1528" spans="43:52" x14ac:dyDescent="0.35">
      <c r="AQ1528" s="135">
        <v>1.524</v>
      </c>
      <c r="AR1528" s="135">
        <f t="shared" si="166"/>
        <v>556.26</v>
      </c>
      <c r="AS1528" s="176">
        <f t="shared" si="162"/>
        <v>6.0776159169029551E-2</v>
      </c>
      <c r="AT1528" s="135">
        <v>1.524</v>
      </c>
      <c r="AU1528" s="135">
        <f t="shared" si="167"/>
        <v>556.26</v>
      </c>
      <c r="AV1528" s="176">
        <f t="shared" si="163"/>
        <v>1.041696610151353</v>
      </c>
      <c r="AW1528" s="135">
        <v>1.524</v>
      </c>
      <c r="AX1528" s="135">
        <f t="shared" si="168"/>
        <v>556.26</v>
      </c>
      <c r="AY1528" s="90">
        <f t="shared" si="164"/>
        <v>0.220213342327548</v>
      </c>
      <c r="AZ1528" s="176">
        <f t="shared" si="165"/>
        <v>1.3226861116479305</v>
      </c>
    </row>
    <row r="1529" spans="43:52" x14ac:dyDescent="0.35">
      <c r="AQ1529" s="135">
        <v>1.5249999999999999</v>
      </c>
      <c r="AR1529" s="135">
        <f t="shared" si="166"/>
        <v>556.625</v>
      </c>
      <c r="AS1529" s="176">
        <f t="shared" si="162"/>
        <v>6.0776159169029551E-2</v>
      </c>
      <c r="AT1529" s="135">
        <v>1.5249999999999999</v>
      </c>
      <c r="AU1529" s="135">
        <f t="shared" si="167"/>
        <v>556.625</v>
      </c>
      <c r="AV1529" s="176">
        <f t="shared" si="163"/>
        <v>1.041696610151353</v>
      </c>
      <c r="AW1529" s="135">
        <v>1.5249999999999999</v>
      </c>
      <c r="AX1529" s="135">
        <f t="shared" si="168"/>
        <v>556.625</v>
      </c>
      <c r="AY1529" s="90">
        <f t="shared" si="164"/>
        <v>0.22055581829558132</v>
      </c>
      <c r="AZ1529" s="176">
        <f t="shared" si="165"/>
        <v>1.3230285876159638</v>
      </c>
    </row>
    <row r="1530" spans="43:52" x14ac:dyDescent="0.35">
      <c r="AQ1530" s="135">
        <v>1.526</v>
      </c>
      <c r="AR1530" s="135">
        <f t="shared" si="166"/>
        <v>556.99</v>
      </c>
      <c r="AS1530" s="176">
        <f t="shared" si="162"/>
        <v>6.0776159169029551E-2</v>
      </c>
      <c r="AT1530" s="135">
        <v>1.526</v>
      </c>
      <c r="AU1530" s="135">
        <f t="shared" si="167"/>
        <v>556.99</v>
      </c>
      <c r="AV1530" s="176">
        <f t="shared" si="163"/>
        <v>1.041696610151353</v>
      </c>
      <c r="AW1530" s="135">
        <v>1.526</v>
      </c>
      <c r="AX1530" s="135">
        <f t="shared" si="168"/>
        <v>556.99</v>
      </c>
      <c r="AY1530" s="90">
        <f t="shared" si="164"/>
        <v>0.22089829426361296</v>
      </c>
      <c r="AZ1530" s="176">
        <f t="shared" si="165"/>
        <v>1.3233710635839953</v>
      </c>
    </row>
    <row r="1531" spans="43:52" x14ac:dyDescent="0.35">
      <c r="AQ1531" s="135">
        <v>1.5269999999999999</v>
      </c>
      <c r="AR1531" s="135">
        <f t="shared" si="166"/>
        <v>557.35500000000002</v>
      </c>
      <c r="AS1531" s="176">
        <f t="shared" si="162"/>
        <v>6.0776159169029551E-2</v>
      </c>
      <c r="AT1531" s="135">
        <v>1.5269999999999999</v>
      </c>
      <c r="AU1531" s="135">
        <f t="shared" si="167"/>
        <v>557.35500000000002</v>
      </c>
      <c r="AV1531" s="176">
        <f t="shared" si="163"/>
        <v>1.041696610151353</v>
      </c>
      <c r="AW1531" s="135">
        <v>1.5269999999999999</v>
      </c>
      <c r="AX1531" s="135">
        <f t="shared" si="168"/>
        <v>557.35500000000002</v>
      </c>
      <c r="AY1531" s="90">
        <f t="shared" si="164"/>
        <v>0.22124077023164362</v>
      </c>
      <c r="AZ1531" s="176">
        <f t="shared" si="165"/>
        <v>1.3237135395520261</v>
      </c>
    </row>
    <row r="1532" spans="43:52" x14ac:dyDescent="0.35">
      <c r="AQ1532" s="135">
        <v>1.528</v>
      </c>
      <c r="AR1532" s="135">
        <f t="shared" si="166"/>
        <v>557.72</v>
      </c>
      <c r="AS1532" s="176">
        <f t="shared" si="162"/>
        <v>6.0776159169029551E-2</v>
      </c>
      <c r="AT1532" s="135">
        <v>1.528</v>
      </c>
      <c r="AU1532" s="135">
        <f t="shared" si="167"/>
        <v>557.72</v>
      </c>
      <c r="AV1532" s="176">
        <f t="shared" si="163"/>
        <v>1.041696610151353</v>
      </c>
      <c r="AW1532" s="135">
        <v>1.528</v>
      </c>
      <c r="AX1532" s="135">
        <f t="shared" si="168"/>
        <v>557.72</v>
      </c>
      <c r="AY1532" s="90">
        <f t="shared" si="164"/>
        <v>0.22158324619967307</v>
      </c>
      <c r="AZ1532" s="176">
        <f t="shared" si="165"/>
        <v>1.3240560155200556</v>
      </c>
    </row>
    <row r="1533" spans="43:52" x14ac:dyDescent="0.35">
      <c r="AQ1533" s="135">
        <v>1.5289999999999999</v>
      </c>
      <c r="AR1533" s="135">
        <f t="shared" si="166"/>
        <v>558.08499999999992</v>
      </c>
      <c r="AS1533" s="176">
        <f t="shared" si="162"/>
        <v>6.0776159169029551E-2</v>
      </c>
      <c r="AT1533" s="135">
        <v>1.5289999999999999</v>
      </c>
      <c r="AU1533" s="135">
        <f t="shared" si="167"/>
        <v>558.08499999999992</v>
      </c>
      <c r="AV1533" s="176">
        <f t="shared" si="163"/>
        <v>1.041696610151353</v>
      </c>
      <c r="AW1533" s="135">
        <v>1.5289999999999999</v>
      </c>
      <c r="AX1533" s="135">
        <f t="shared" si="168"/>
        <v>558.08499999999992</v>
      </c>
      <c r="AY1533" s="90">
        <f t="shared" si="164"/>
        <v>0.22192567954468093</v>
      </c>
      <c r="AZ1533" s="176">
        <f t="shared" si="165"/>
        <v>1.3243984488650633</v>
      </c>
    </row>
    <row r="1534" spans="43:52" x14ac:dyDescent="0.35">
      <c r="AQ1534" s="135">
        <v>1.53</v>
      </c>
      <c r="AR1534" s="135">
        <f t="shared" si="166"/>
        <v>558.45000000000005</v>
      </c>
      <c r="AS1534" s="176">
        <f t="shared" si="162"/>
        <v>6.0776159169029551E-2</v>
      </c>
      <c r="AT1534" s="135">
        <v>1.53</v>
      </c>
      <c r="AU1534" s="135">
        <f t="shared" si="167"/>
        <v>558.45000000000005</v>
      </c>
      <c r="AV1534" s="176">
        <f t="shared" si="163"/>
        <v>1.041696610151353</v>
      </c>
      <c r="AW1534" s="135">
        <v>1.53</v>
      </c>
      <c r="AX1534" s="135">
        <f t="shared" si="168"/>
        <v>558.45000000000005</v>
      </c>
      <c r="AY1534" s="90">
        <f t="shared" si="164"/>
        <v>0.22226815551270768</v>
      </c>
      <c r="AZ1534" s="176">
        <f t="shared" si="165"/>
        <v>1.3247409248330901</v>
      </c>
    </row>
    <row r="1535" spans="43:52" x14ac:dyDescent="0.35">
      <c r="AQ1535" s="135">
        <v>1.5309999999999999</v>
      </c>
      <c r="AR1535" s="135">
        <f t="shared" si="166"/>
        <v>558.81499999999994</v>
      </c>
      <c r="AS1535" s="176">
        <f t="shared" si="162"/>
        <v>6.0776159169029551E-2</v>
      </c>
      <c r="AT1535" s="135">
        <v>1.5309999999999999</v>
      </c>
      <c r="AU1535" s="135">
        <f t="shared" si="167"/>
        <v>558.81499999999994</v>
      </c>
      <c r="AV1535" s="176">
        <f t="shared" si="163"/>
        <v>1.041696610151353</v>
      </c>
      <c r="AW1535" s="135">
        <v>1.5309999999999999</v>
      </c>
      <c r="AX1535" s="135">
        <f t="shared" si="168"/>
        <v>558.81499999999994</v>
      </c>
      <c r="AY1535" s="90">
        <f t="shared" si="164"/>
        <v>0.22261063148073346</v>
      </c>
      <c r="AZ1535" s="176">
        <f t="shared" si="165"/>
        <v>1.3250834008011159</v>
      </c>
    </row>
    <row r="1536" spans="43:52" x14ac:dyDescent="0.35">
      <c r="AQ1536" s="135">
        <v>1.532</v>
      </c>
      <c r="AR1536" s="135">
        <f t="shared" si="166"/>
        <v>559.18000000000006</v>
      </c>
      <c r="AS1536" s="176">
        <f t="shared" si="162"/>
        <v>6.0776159169029551E-2</v>
      </c>
      <c r="AT1536" s="135">
        <v>1.532</v>
      </c>
      <c r="AU1536" s="135">
        <f t="shared" si="167"/>
        <v>559.18000000000006</v>
      </c>
      <c r="AV1536" s="176">
        <f t="shared" si="163"/>
        <v>1.041696610151353</v>
      </c>
      <c r="AW1536" s="135">
        <v>1.532</v>
      </c>
      <c r="AX1536" s="135">
        <f t="shared" si="168"/>
        <v>559.18000000000006</v>
      </c>
      <c r="AY1536" s="90">
        <f t="shared" si="164"/>
        <v>0.22295310744875799</v>
      </c>
      <c r="AZ1536" s="176">
        <f t="shared" si="165"/>
        <v>1.3254258767691405</v>
      </c>
    </row>
    <row r="1537" spans="43:52" x14ac:dyDescent="0.35">
      <c r="AQ1537" s="135">
        <v>1.5329999999999999</v>
      </c>
      <c r="AR1537" s="135">
        <f t="shared" si="166"/>
        <v>559.54499999999996</v>
      </c>
      <c r="AS1537" s="176">
        <f t="shared" si="162"/>
        <v>6.0776159169029551E-2</v>
      </c>
      <c r="AT1537" s="135">
        <v>1.5329999999999999</v>
      </c>
      <c r="AU1537" s="135">
        <f t="shared" si="167"/>
        <v>559.54499999999996</v>
      </c>
      <c r="AV1537" s="176">
        <f t="shared" si="163"/>
        <v>1.041696610151353</v>
      </c>
      <c r="AW1537" s="135">
        <v>1.5329999999999999</v>
      </c>
      <c r="AX1537" s="135">
        <f t="shared" si="168"/>
        <v>559.54499999999996</v>
      </c>
      <c r="AY1537" s="90">
        <f t="shared" si="164"/>
        <v>0.22329558341678107</v>
      </c>
      <c r="AZ1537" s="176">
        <f t="shared" si="165"/>
        <v>1.3257683527371635</v>
      </c>
    </row>
    <row r="1538" spans="43:52" x14ac:dyDescent="0.35">
      <c r="AQ1538" s="135">
        <v>1.534</v>
      </c>
      <c r="AR1538" s="135">
        <f t="shared" si="166"/>
        <v>559.91</v>
      </c>
      <c r="AS1538" s="176">
        <f t="shared" si="162"/>
        <v>6.0776159169029551E-2</v>
      </c>
      <c r="AT1538" s="135">
        <v>1.534</v>
      </c>
      <c r="AU1538" s="135">
        <f t="shared" si="167"/>
        <v>559.91</v>
      </c>
      <c r="AV1538" s="176">
        <f t="shared" si="163"/>
        <v>1.041696610151353</v>
      </c>
      <c r="AW1538" s="135">
        <v>1.534</v>
      </c>
      <c r="AX1538" s="135">
        <f t="shared" si="168"/>
        <v>559.91</v>
      </c>
      <c r="AY1538" s="90">
        <f t="shared" si="164"/>
        <v>0.22363805938480338</v>
      </c>
      <c r="AZ1538" s="176">
        <f t="shared" si="165"/>
        <v>1.3261108287051857</v>
      </c>
    </row>
    <row r="1539" spans="43:52" x14ac:dyDescent="0.35">
      <c r="AQ1539" s="135">
        <v>1.5349999999999999</v>
      </c>
      <c r="AR1539" s="135">
        <f t="shared" si="166"/>
        <v>560.27499999999998</v>
      </c>
      <c r="AS1539" s="176">
        <f t="shared" si="162"/>
        <v>6.0776159169029551E-2</v>
      </c>
      <c r="AT1539" s="135">
        <v>1.5349999999999999</v>
      </c>
      <c r="AU1539" s="135">
        <f t="shared" si="167"/>
        <v>560.27499999999998</v>
      </c>
      <c r="AV1539" s="176">
        <f t="shared" si="163"/>
        <v>1.041696610151353</v>
      </c>
      <c r="AW1539" s="135">
        <v>1.5349999999999999</v>
      </c>
      <c r="AX1539" s="135">
        <f t="shared" si="168"/>
        <v>560.27499999999998</v>
      </c>
      <c r="AY1539" s="90">
        <f t="shared" si="164"/>
        <v>0.22398053535282406</v>
      </c>
      <c r="AZ1539" s="176">
        <f t="shared" si="165"/>
        <v>1.3264533046732065</v>
      </c>
    </row>
    <row r="1540" spans="43:52" x14ac:dyDescent="0.35">
      <c r="AQ1540" s="135">
        <v>1.536</v>
      </c>
      <c r="AR1540" s="135">
        <f t="shared" si="166"/>
        <v>560.64</v>
      </c>
      <c r="AS1540" s="176">
        <f t="shared" ref="AS1540:AS1603" si="169">$BP$36*$BR$20/$BR$13*(1-EXP(-$BR$13*AQ1540))</f>
        <v>6.0776159169029551E-2</v>
      </c>
      <c r="AT1540" s="135">
        <v>1.536</v>
      </c>
      <c r="AU1540" s="135">
        <f t="shared" si="167"/>
        <v>560.64</v>
      </c>
      <c r="AV1540" s="176">
        <f t="shared" ref="AV1540:AV1603" si="170">$BR$15*$BR$20/$BR$14*(1-EXP(-$BR$14*AT1540))-$BR$16*(EXP(-$BR$13*AT1540)-EXP(-$BR$14*AT1540))</f>
        <v>1.041696610151353</v>
      </c>
      <c r="AW1540" s="135">
        <v>1.536</v>
      </c>
      <c r="AX1540" s="135">
        <f t="shared" si="168"/>
        <v>560.64</v>
      </c>
      <c r="AY1540" s="90">
        <f t="shared" ref="AY1540:AY1603" si="171">-EXP(-(Lm)*AW1540)*(-$BR$17+(EXP(Lm-$BR$14)-EXP((Lm-$BR$14)*AW1540))*(($BR$20*$BR$15-$BR$14*$BR$16+$BR$16*Lm)*$BR$14-$BR$20*$BR$15*Lm)/($BR$14*($BR$14-Lm))+$BR$16*($BR$14-Lm)*(1-EXP((Lm-$BR$13)*AW1540))/($BR$13-Lm)+$BR$20*(EXP(Lm*AW1540)-1)*($BR$15*(1/$BR$14-1/Lm)+1/($BP$42*Lm))+($BR$20*$BR$15/$BR$14-$BR$16)*(1-EXP(Lm-$BR$14)))</f>
        <v>0.2243230113208437</v>
      </c>
      <c r="AZ1540" s="176">
        <f t="shared" ref="AZ1540:AZ1603" si="172">AS1540+AV1540+AY1540</f>
        <v>1.3267957806412261</v>
      </c>
    </row>
    <row r="1541" spans="43:52" x14ac:dyDescent="0.35">
      <c r="AQ1541" s="135">
        <v>1.5369999999999999</v>
      </c>
      <c r="AR1541" s="135">
        <f t="shared" si="166"/>
        <v>561.005</v>
      </c>
      <c r="AS1541" s="176">
        <f t="shared" si="169"/>
        <v>6.0776159169029551E-2</v>
      </c>
      <c r="AT1541" s="135">
        <v>1.5369999999999999</v>
      </c>
      <c r="AU1541" s="135">
        <f t="shared" si="167"/>
        <v>561.005</v>
      </c>
      <c r="AV1541" s="176">
        <f t="shared" si="170"/>
        <v>1.041696610151353</v>
      </c>
      <c r="AW1541" s="135">
        <v>1.5369999999999999</v>
      </c>
      <c r="AX1541" s="135">
        <f t="shared" si="168"/>
        <v>561.005</v>
      </c>
      <c r="AY1541" s="90">
        <f t="shared" si="171"/>
        <v>0.2246654446658416</v>
      </c>
      <c r="AZ1541" s="176">
        <f t="shared" si="172"/>
        <v>1.327138213986224</v>
      </c>
    </row>
    <row r="1542" spans="43:52" x14ac:dyDescent="0.35">
      <c r="AQ1542" s="135">
        <v>1.538</v>
      </c>
      <c r="AR1542" s="135">
        <f t="shared" ref="AR1542:AR1605" si="173">AQ1542*365</f>
        <v>561.37</v>
      </c>
      <c r="AS1542" s="176">
        <f t="shared" si="169"/>
        <v>6.0776159169029551E-2</v>
      </c>
      <c r="AT1542" s="135">
        <v>1.538</v>
      </c>
      <c r="AU1542" s="135">
        <f t="shared" ref="AU1542:AU1605" si="174">AT1542*365</f>
        <v>561.37</v>
      </c>
      <c r="AV1542" s="176">
        <f t="shared" si="170"/>
        <v>1.041696610151353</v>
      </c>
      <c r="AW1542" s="135">
        <v>1.538</v>
      </c>
      <c r="AX1542" s="135">
        <f t="shared" ref="AX1542:AX1605" si="175">AW1542*365</f>
        <v>561.37</v>
      </c>
      <c r="AY1542" s="90">
        <f t="shared" si="171"/>
        <v>0.22500792063385902</v>
      </c>
      <c r="AZ1542" s="176">
        <f t="shared" si="172"/>
        <v>1.3274806899542415</v>
      </c>
    </row>
    <row r="1543" spans="43:52" x14ac:dyDescent="0.35">
      <c r="AQ1543" s="135">
        <v>1.5389999999999999</v>
      </c>
      <c r="AR1543" s="135">
        <f t="shared" si="173"/>
        <v>561.73500000000001</v>
      </c>
      <c r="AS1543" s="176">
        <f t="shared" si="169"/>
        <v>6.0776159169029551E-2</v>
      </c>
      <c r="AT1543" s="135">
        <v>1.5389999999999999</v>
      </c>
      <c r="AU1543" s="135">
        <f t="shared" si="174"/>
        <v>561.73500000000001</v>
      </c>
      <c r="AV1543" s="176">
        <f t="shared" si="170"/>
        <v>1.041696610151353</v>
      </c>
      <c r="AW1543" s="135">
        <v>1.5389999999999999</v>
      </c>
      <c r="AX1543" s="135">
        <f t="shared" si="175"/>
        <v>561.73500000000001</v>
      </c>
      <c r="AY1543" s="90">
        <f t="shared" si="171"/>
        <v>0.22535039660187478</v>
      </c>
      <c r="AZ1543" s="176">
        <f t="shared" si="172"/>
        <v>1.3278231659222572</v>
      </c>
    </row>
    <row r="1544" spans="43:52" x14ac:dyDescent="0.35">
      <c r="AQ1544" s="135">
        <v>1.54</v>
      </c>
      <c r="AR1544" s="135">
        <f t="shared" si="173"/>
        <v>562.1</v>
      </c>
      <c r="AS1544" s="176">
        <f t="shared" si="169"/>
        <v>6.0776159169029551E-2</v>
      </c>
      <c r="AT1544" s="135">
        <v>1.54</v>
      </c>
      <c r="AU1544" s="135">
        <f t="shared" si="174"/>
        <v>562.1</v>
      </c>
      <c r="AV1544" s="176">
        <f t="shared" si="170"/>
        <v>1.041696610151353</v>
      </c>
      <c r="AW1544" s="135">
        <v>1.54</v>
      </c>
      <c r="AX1544" s="135">
        <f t="shared" si="175"/>
        <v>562.1</v>
      </c>
      <c r="AY1544" s="90">
        <f t="shared" si="171"/>
        <v>0.22569287256988954</v>
      </c>
      <c r="AZ1544" s="176">
        <f t="shared" si="172"/>
        <v>1.3281656418902719</v>
      </c>
    </row>
    <row r="1545" spans="43:52" x14ac:dyDescent="0.35">
      <c r="AQ1545" s="135">
        <v>1.5409999999999999</v>
      </c>
      <c r="AR1545" s="135">
        <f t="shared" si="173"/>
        <v>562.46499999999992</v>
      </c>
      <c r="AS1545" s="176">
        <f t="shared" si="169"/>
        <v>6.0776159169029551E-2</v>
      </c>
      <c r="AT1545" s="135">
        <v>1.5409999999999999</v>
      </c>
      <c r="AU1545" s="135">
        <f t="shared" si="174"/>
        <v>562.46499999999992</v>
      </c>
      <c r="AV1545" s="176">
        <f t="shared" si="170"/>
        <v>1.041696610151353</v>
      </c>
      <c r="AW1545" s="135">
        <v>1.5409999999999999</v>
      </c>
      <c r="AX1545" s="135">
        <f t="shared" si="175"/>
        <v>562.46499999999992</v>
      </c>
      <c r="AY1545" s="90">
        <f t="shared" si="171"/>
        <v>0.22603534853790308</v>
      </c>
      <c r="AZ1545" s="176">
        <f t="shared" si="172"/>
        <v>1.3285081178582856</v>
      </c>
    </row>
    <row r="1546" spans="43:52" x14ac:dyDescent="0.35">
      <c r="AQ1546" s="135">
        <v>1.542</v>
      </c>
      <c r="AR1546" s="135">
        <f t="shared" si="173"/>
        <v>562.83000000000004</v>
      </c>
      <c r="AS1546" s="176">
        <f t="shared" si="169"/>
        <v>6.0776159169029551E-2</v>
      </c>
      <c r="AT1546" s="135">
        <v>1.542</v>
      </c>
      <c r="AU1546" s="135">
        <f t="shared" si="174"/>
        <v>562.83000000000004</v>
      </c>
      <c r="AV1546" s="176">
        <f t="shared" si="170"/>
        <v>1.041696610151353</v>
      </c>
      <c r="AW1546" s="135">
        <v>1.542</v>
      </c>
      <c r="AX1546" s="135">
        <f t="shared" si="175"/>
        <v>562.83000000000004</v>
      </c>
      <c r="AY1546" s="90">
        <f t="shared" si="171"/>
        <v>0.22637782450591518</v>
      </c>
      <c r="AZ1546" s="176">
        <f t="shared" si="172"/>
        <v>1.3288505938262976</v>
      </c>
    </row>
    <row r="1547" spans="43:52" x14ac:dyDescent="0.35">
      <c r="AQ1547" s="135">
        <v>1.5429999999999999</v>
      </c>
      <c r="AR1547" s="135">
        <f t="shared" si="173"/>
        <v>563.19499999999994</v>
      </c>
      <c r="AS1547" s="176">
        <f t="shared" si="169"/>
        <v>6.0776159169029551E-2</v>
      </c>
      <c r="AT1547" s="135">
        <v>1.5429999999999999</v>
      </c>
      <c r="AU1547" s="135">
        <f t="shared" si="174"/>
        <v>563.19499999999994</v>
      </c>
      <c r="AV1547" s="176">
        <f t="shared" si="170"/>
        <v>1.041696610151353</v>
      </c>
      <c r="AW1547" s="135">
        <v>1.5429999999999999</v>
      </c>
      <c r="AX1547" s="135">
        <f t="shared" si="175"/>
        <v>563.19499999999994</v>
      </c>
      <c r="AY1547" s="90">
        <f t="shared" si="171"/>
        <v>0.22672030047392652</v>
      </c>
      <c r="AZ1547" s="176">
        <f t="shared" si="172"/>
        <v>1.3291930697943088</v>
      </c>
    </row>
    <row r="1548" spans="43:52" x14ac:dyDescent="0.35">
      <c r="AQ1548" s="135">
        <v>1.544</v>
      </c>
      <c r="AR1548" s="135">
        <f t="shared" si="173"/>
        <v>563.56000000000006</v>
      </c>
      <c r="AS1548" s="176">
        <f t="shared" si="169"/>
        <v>6.0776159169029551E-2</v>
      </c>
      <c r="AT1548" s="135">
        <v>1.544</v>
      </c>
      <c r="AU1548" s="135">
        <f t="shared" si="174"/>
        <v>563.56000000000006</v>
      </c>
      <c r="AV1548" s="176">
        <f t="shared" si="170"/>
        <v>1.041696610151353</v>
      </c>
      <c r="AW1548" s="135">
        <v>1.544</v>
      </c>
      <c r="AX1548" s="135">
        <f t="shared" si="175"/>
        <v>563.56000000000006</v>
      </c>
      <c r="AY1548" s="90">
        <f t="shared" si="171"/>
        <v>0.22706277644193618</v>
      </c>
      <c r="AZ1548" s="176">
        <f t="shared" si="172"/>
        <v>1.3295355457623186</v>
      </c>
    </row>
    <row r="1549" spans="43:52" x14ac:dyDescent="0.35">
      <c r="AQ1549" s="135">
        <v>1.5449999999999999</v>
      </c>
      <c r="AR1549" s="135">
        <f t="shared" si="173"/>
        <v>563.92499999999995</v>
      </c>
      <c r="AS1549" s="176">
        <f t="shared" si="169"/>
        <v>6.0776159169029551E-2</v>
      </c>
      <c r="AT1549" s="135">
        <v>1.5449999999999999</v>
      </c>
      <c r="AU1549" s="135">
        <f t="shared" si="174"/>
        <v>563.92499999999995</v>
      </c>
      <c r="AV1549" s="176">
        <f t="shared" si="170"/>
        <v>1.041696610151353</v>
      </c>
      <c r="AW1549" s="135">
        <v>1.5449999999999999</v>
      </c>
      <c r="AX1549" s="135">
        <f t="shared" si="175"/>
        <v>563.92499999999995</v>
      </c>
      <c r="AY1549" s="90">
        <f t="shared" si="171"/>
        <v>0.22740520978692449</v>
      </c>
      <c r="AZ1549" s="176">
        <f t="shared" si="172"/>
        <v>1.329877979107307</v>
      </c>
    </row>
    <row r="1550" spans="43:52" x14ac:dyDescent="0.35">
      <c r="AQ1550" s="135">
        <v>1.546</v>
      </c>
      <c r="AR1550" s="135">
        <f t="shared" si="173"/>
        <v>564.29</v>
      </c>
      <c r="AS1550" s="176">
        <f t="shared" si="169"/>
        <v>6.0776159169029551E-2</v>
      </c>
      <c r="AT1550" s="135">
        <v>1.546</v>
      </c>
      <c r="AU1550" s="135">
        <f t="shared" si="174"/>
        <v>564.29</v>
      </c>
      <c r="AV1550" s="176">
        <f t="shared" si="170"/>
        <v>1.041696610151353</v>
      </c>
      <c r="AW1550" s="135">
        <v>1.546</v>
      </c>
      <c r="AX1550" s="135">
        <f t="shared" si="175"/>
        <v>564.29</v>
      </c>
      <c r="AY1550" s="90">
        <f t="shared" si="171"/>
        <v>0.22774768575493171</v>
      </c>
      <c r="AZ1550" s="176">
        <f t="shared" si="172"/>
        <v>1.3302204550753141</v>
      </c>
    </row>
    <row r="1551" spans="43:52" x14ac:dyDescent="0.35">
      <c r="AQ1551" s="135">
        <v>1.5469999999999999</v>
      </c>
      <c r="AR1551" s="135">
        <f t="shared" si="173"/>
        <v>564.65499999999997</v>
      </c>
      <c r="AS1551" s="176">
        <f t="shared" si="169"/>
        <v>6.0776159169029551E-2</v>
      </c>
      <c r="AT1551" s="135">
        <v>1.5469999999999999</v>
      </c>
      <c r="AU1551" s="135">
        <f t="shared" si="174"/>
        <v>564.65499999999997</v>
      </c>
      <c r="AV1551" s="176">
        <f t="shared" si="170"/>
        <v>1.041696610151353</v>
      </c>
      <c r="AW1551" s="135">
        <v>1.5469999999999999</v>
      </c>
      <c r="AX1551" s="135">
        <f t="shared" si="175"/>
        <v>564.65499999999997</v>
      </c>
      <c r="AY1551" s="90">
        <f t="shared" si="171"/>
        <v>0.22809016172293814</v>
      </c>
      <c r="AZ1551" s="176">
        <f t="shared" si="172"/>
        <v>1.3305629310433205</v>
      </c>
    </row>
    <row r="1552" spans="43:52" x14ac:dyDescent="0.35">
      <c r="AQ1552" s="135">
        <v>1.548</v>
      </c>
      <c r="AR1552" s="135">
        <f t="shared" si="173"/>
        <v>565.02</v>
      </c>
      <c r="AS1552" s="176">
        <f t="shared" si="169"/>
        <v>6.0776159169029551E-2</v>
      </c>
      <c r="AT1552" s="135">
        <v>1.548</v>
      </c>
      <c r="AU1552" s="135">
        <f t="shared" si="174"/>
        <v>565.02</v>
      </c>
      <c r="AV1552" s="176">
        <f t="shared" si="170"/>
        <v>1.041696610151353</v>
      </c>
      <c r="AW1552" s="135">
        <v>1.548</v>
      </c>
      <c r="AX1552" s="135">
        <f t="shared" si="175"/>
        <v>565.02</v>
      </c>
      <c r="AY1552" s="90">
        <f t="shared" si="171"/>
        <v>0.22843263769094291</v>
      </c>
      <c r="AZ1552" s="176">
        <f t="shared" si="172"/>
        <v>1.3309054070113253</v>
      </c>
    </row>
    <row r="1553" spans="43:52" x14ac:dyDescent="0.35">
      <c r="AQ1553" s="135">
        <v>1.5489999999999999</v>
      </c>
      <c r="AR1553" s="135">
        <f t="shared" si="173"/>
        <v>565.38499999999999</v>
      </c>
      <c r="AS1553" s="176">
        <f t="shared" si="169"/>
        <v>6.0776159169029551E-2</v>
      </c>
      <c r="AT1553" s="135">
        <v>1.5489999999999999</v>
      </c>
      <c r="AU1553" s="135">
        <f t="shared" si="174"/>
        <v>565.38499999999999</v>
      </c>
      <c r="AV1553" s="176">
        <f t="shared" si="170"/>
        <v>1.041696610151353</v>
      </c>
      <c r="AW1553" s="135">
        <v>1.5489999999999999</v>
      </c>
      <c r="AX1553" s="135">
        <f t="shared" si="175"/>
        <v>565.38499999999999</v>
      </c>
      <c r="AY1553" s="90">
        <f t="shared" si="171"/>
        <v>0.22877511365894665</v>
      </c>
      <c r="AZ1553" s="176">
        <f t="shared" si="172"/>
        <v>1.3312478829793291</v>
      </c>
    </row>
    <row r="1554" spans="43:52" x14ac:dyDescent="0.35">
      <c r="AQ1554" s="135">
        <v>1.55</v>
      </c>
      <c r="AR1554" s="135">
        <f t="shared" si="173"/>
        <v>565.75</v>
      </c>
      <c r="AS1554" s="176">
        <f t="shared" si="169"/>
        <v>6.0776159169029551E-2</v>
      </c>
      <c r="AT1554" s="135">
        <v>1.55</v>
      </c>
      <c r="AU1554" s="135">
        <f t="shared" si="174"/>
        <v>565.75</v>
      </c>
      <c r="AV1554" s="176">
        <f t="shared" si="170"/>
        <v>1.041696610151353</v>
      </c>
      <c r="AW1554" s="135">
        <v>1.55</v>
      </c>
      <c r="AX1554" s="135">
        <f t="shared" si="175"/>
        <v>565.75</v>
      </c>
      <c r="AY1554" s="90">
        <f t="shared" si="171"/>
        <v>0.22911758962694923</v>
      </c>
      <c r="AZ1554" s="176">
        <f t="shared" si="172"/>
        <v>1.3315903589473317</v>
      </c>
    </row>
    <row r="1555" spans="43:52" x14ac:dyDescent="0.35">
      <c r="AQ1555" s="135">
        <v>1.5509999999999999</v>
      </c>
      <c r="AR1555" s="135">
        <f t="shared" si="173"/>
        <v>566.11500000000001</v>
      </c>
      <c r="AS1555" s="176">
        <f t="shared" si="169"/>
        <v>6.0776159169029551E-2</v>
      </c>
      <c r="AT1555" s="135">
        <v>1.5509999999999999</v>
      </c>
      <c r="AU1555" s="135">
        <f t="shared" si="174"/>
        <v>566.11500000000001</v>
      </c>
      <c r="AV1555" s="176">
        <f t="shared" si="170"/>
        <v>1.041696610151353</v>
      </c>
      <c r="AW1555" s="135">
        <v>1.5509999999999999</v>
      </c>
      <c r="AX1555" s="135">
        <f t="shared" si="175"/>
        <v>566.11500000000001</v>
      </c>
      <c r="AY1555" s="90">
        <f t="shared" si="171"/>
        <v>0.2294600655949503</v>
      </c>
      <c r="AZ1555" s="176">
        <f t="shared" si="172"/>
        <v>1.3319328349153328</v>
      </c>
    </row>
    <row r="1556" spans="43:52" x14ac:dyDescent="0.35">
      <c r="AQ1556" s="135">
        <v>1.552</v>
      </c>
      <c r="AR1556" s="135">
        <f t="shared" si="173"/>
        <v>566.48</v>
      </c>
      <c r="AS1556" s="176">
        <f t="shared" si="169"/>
        <v>6.0776159169029551E-2</v>
      </c>
      <c r="AT1556" s="135">
        <v>1.552</v>
      </c>
      <c r="AU1556" s="135">
        <f t="shared" si="174"/>
        <v>566.48</v>
      </c>
      <c r="AV1556" s="176">
        <f t="shared" si="170"/>
        <v>1.041696610151353</v>
      </c>
      <c r="AW1556" s="135">
        <v>1.552</v>
      </c>
      <c r="AX1556" s="135">
        <f t="shared" si="175"/>
        <v>566.48</v>
      </c>
      <c r="AY1556" s="90">
        <f t="shared" si="171"/>
        <v>0.22980254156295041</v>
      </c>
      <c r="AZ1556" s="176">
        <f t="shared" si="172"/>
        <v>1.3322753108833327</v>
      </c>
    </row>
    <row r="1557" spans="43:52" x14ac:dyDescent="0.35">
      <c r="AQ1557" s="135">
        <v>1.5529999999999999</v>
      </c>
      <c r="AR1557" s="135">
        <f t="shared" si="173"/>
        <v>566.84500000000003</v>
      </c>
      <c r="AS1557" s="176">
        <f t="shared" si="169"/>
        <v>6.0776159169029551E-2</v>
      </c>
      <c r="AT1557" s="135">
        <v>1.5529999999999999</v>
      </c>
      <c r="AU1557" s="135">
        <f t="shared" si="174"/>
        <v>566.84500000000003</v>
      </c>
      <c r="AV1557" s="176">
        <f t="shared" si="170"/>
        <v>1.041696610151353</v>
      </c>
      <c r="AW1557" s="135">
        <v>1.5529999999999999</v>
      </c>
      <c r="AX1557" s="135">
        <f t="shared" si="175"/>
        <v>566.84500000000003</v>
      </c>
      <c r="AY1557" s="90">
        <f t="shared" si="171"/>
        <v>0.23014497490792896</v>
      </c>
      <c r="AZ1557" s="176">
        <f t="shared" si="172"/>
        <v>1.3326177442283114</v>
      </c>
    </row>
    <row r="1558" spans="43:52" x14ac:dyDescent="0.35">
      <c r="AQ1558" s="135">
        <v>1.554</v>
      </c>
      <c r="AR1558" s="135">
        <f t="shared" si="173"/>
        <v>567.21</v>
      </c>
      <c r="AS1558" s="176">
        <f t="shared" si="169"/>
        <v>6.0776159169029551E-2</v>
      </c>
      <c r="AT1558" s="135">
        <v>1.554</v>
      </c>
      <c r="AU1558" s="135">
        <f t="shared" si="174"/>
        <v>567.21</v>
      </c>
      <c r="AV1558" s="176">
        <f t="shared" si="170"/>
        <v>1.041696610151353</v>
      </c>
      <c r="AW1558" s="135">
        <v>1.554</v>
      </c>
      <c r="AX1558" s="135">
        <f t="shared" si="175"/>
        <v>567.21</v>
      </c>
      <c r="AY1558" s="90">
        <f t="shared" si="171"/>
        <v>0.23048745087592662</v>
      </c>
      <c r="AZ1558" s="176">
        <f t="shared" si="172"/>
        <v>1.3329602201963091</v>
      </c>
    </row>
    <row r="1559" spans="43:52" x14ac:dyDescent="0.35">
      <c r="AQ1559" s="135">
        <v>1.5549999999999999</v>
      </c>
      <c r="AR1559" s="135">
        <f t="shared" si="173"/>
        <v>567.57499999999993</v>
      </c>
      <c r="AS1559" s="176">
        <f t="shared" si="169"/>
        <v>6.0776159169029551E-2</v>
      </c>
      <c r="AT1559" s="135">
        <v>1.5549999999999999</v>
      </c>
      <c r="AU1559" s="135">
        <f t="shared" si="174"/>
        <v>567.57499999999993</v>
      </c>
      <c r="AV1559" s="176">
        <f t="shared" si="170"/>
        <v>1.041696610151353</v>
      </c>
      <c r="AW1559" s="135">
        <v>1.5549999999999999</v>
      </c>
      <c r="AX1559" s="135">
        <f t="shared" si="175"/>
        <v>567.57499999999993</v>
      </c>
      <c r="AY1559" s="90">
        <f t="shared" si="171"/>
        <v>0.23082992684392284</v>
      </c>
      <c r="AZ1559" s="176">
        <f t="shared" si="172"/>
        <v>1.3333026961643053</v>
      </c>
    </row>
    <row r="1560" spans="43:52" x14ac:dyDescent="0.35">
      <c r="AQ1560" s="135">
        <v>1.556</v>
      </c>
      <c r="AR1560" s="135">
        <f t="shared" si="173"/>
        <v>567.94000000000005</v>
      </c>
      <c r="AS1560" s="176">
        <f t="shared" si="169"/>
        <v>6.0776159169029551E-2</v>
      </c>
      <c r="AT1560" s="135">
        <v>1.556</v>
      </c>
      <c r="AU1560" s="135">
        <f t="shared" si="174"/>
        <v>567.94000000000005</v>
      </c>
      <c r="AV1560" s="176">
        <f t="shared" si="170"/>
        <v>1.041696610151353</v>
      </c>
      <c r="AW1560" s="135">
        <v>1.556</v>
      </c>
      <c r="AX1560" s="135">
        <f t="shared" si="175"/>
        <v>567.94000000000005</v>
      </c>
      <c r="AY1560" s="90">
        <f t="shared" si="171"/>
        <v>0.23117240281191803</v>
      </c>
      <c r="AZ1560" s="176">
        <f t="shared" si="172"/>
        <v>1.3336451721323004</v>
      </c>
    </row>
    <row r="1561" spans="43:52" x14ac:dyDescent="0.35">
      <c r="AQ1561" s="135">
        <v>1.5569999999999999</v>
      </c>
      <c r="AR1561" s="135">
        <f t="shared" si="173"/>
        <v>568.30499999999995</v>
      </c>
      <c r="AS1561" s="176">
        <f t="shared" si="169"/>
        <v>6.0776159169029551E-2</v>
      </c>
      <c r="AT1561" s="135">
        <v>1.5569999999999999</v>
      </c>
      <c r="AU1561" s="135">
        <f t="shared" si="174"/>
        <v>568.30499999999995</v>
      </c>
      <c r="AV1561" s="176">
        <f t="shared" si="170"/>
        <v>1.041696610151353</v>
      </c>
      <c r="AW1561" s="135">
        <v>1.5569999999999999</v>
      </c>
      <c r="AX1561" s="135">
        <f t="shared" si="175"/>
        <v>568.30499999999995</v>
      </c>
      <c r="AY1561" s="90">
        <f t="shared" si="171"/>
        <v>0.23151487877991203</v>
      </c>
      <c r="AZ1561" s="176">
        <f t="shared" si="172"/>
        <v>1.3339876481002944</v>
      </c>
    </row>
    <row r="1562" spans="43:52" x14ac:dyDescent="0.35">
      <c r="AQ1562" s="135">
        <v>1.5580000000000001</v>
      </c>
      <c r="AR1562" s="135">
        <f t="shared" si="173"/>
        <v>568.67000000000007</v>
      </c>
      <c r="AS1562" s="176">
        <f t="shared" si="169"/>
        <v>6.0776159169029551E-2</v>
      </c>
      <c r="AT1562" s="135">
        <v>1.5580000000000001</v>
      </c>
      <c r="AU1562" s="135">
        <f t="shared" si="174"/>
        <v>568.67000000000007</v>
      </c>
      <c r="AV1562" s="176">
        <f t="shared" si="170"/>
        <v>1.041696610151353</v>
      </c>
      <c r="AW1562" s="135">
        <v>1.5580000000000001</v>
      </c>
      <c r="AX1562" s="135">
        <f t="shared" si="175"/>
        <v>568.67000000000007</v>
      </c>
      <c r="AY1562" s="90">
        <f t="shared" si="171"/>
        <v>0.23185735474790459</v>
      </c>
      <c r="AZ1562" s="176">
        <f t="shared" si="172"/>
        <v>1.334330124068287</v>
      </c>
    </row>
    <row r="1563" spans="43:52" x14ac:dyDescent="0.35">
      <c r="AQ1563" s="135">
        <v>1.5589999999999999</v>
      </c>
      <c r="AR1563" s="135">
        <f t="shared" si="173"/>
        <v>569.03499999999997</v>
      </c>
      <c r="AS1563" s="176">
        <f t="shared" si="169"/>
        <v>6.0776159169029551E-2</v>
      </c>
      <c r="AT1563" s="135">
        <v>1.5589999999999999</v>
      </c>
      <c r="AU1563" s="135">
        <f t="shared" si="174"/>
        <v>569.03499999999997</v>
      </c>
      <c r="AV1563" s="176">
        <f t="shared" si="170"/>
        <v>1.041696610151353</v>
      </c>
      <c r="AW1563" s="135">
        <v>1.5589999999999999</v>
      </c>
      <c r="AX1563" s="135">
        <f t="shared" si="175"/>
        <v>569.03499999999997</v>
      </c>
      <c r="AY1563" s="90">
        <f t="shared" si="171"/>
        <v>0.23219983071589634</v>
      </c>
      <c r="AZ1563" s="176">
        <f t="shared" si="172"/>
        <v>1.3346726000362787</v>
      </c>
    </row>
    <row r="1564" spans="43:52" x14ac:dyDescent="0.35">
      <c r="AQ1564" s="135">
        <v>1.56</v>
      </c>
      <c r="AR1564" s="135">
        <f t="shared" si="173"/>
        <v>569.4</v>
      </c>
      <c r="AS1564" s="176">
        <f t="shared" si="169"/>
        <v>6.0776159169029551E-2</v>
      </c>
      <c r="AT1564" s="135">
        <v>1.56</v>
      </c>
      <c r="AU1564" s="135">
        <f t="shared" si="174"/>
        <v>569.4</v>
      </c>
      <c r="AV1564" s="176">
        <f t="shared" si="170"/>
        <v>1.041696610151353</v>
      </c>
      <c r="AW1564" s="135">
        <v>1.56</v>
      </c>
      <c r="AX1564" s="135">
        <f t="shared" si="175"/>
        <v>569.4</v>
      </c>
      <c r="AY1564" s="90">
        <f t="shared" si="171"/>
        <v>0.23254226406086612</v>
      </c>
      <c r="AZ1564" s="176">
        <f t="shared" si="172"/>
        <v>1.3350150333812485</v>
      </c>
    </row>
    <row r="1565" spans="43:52" x14ac:dyDescent="0.35">
      <c r="AQ1565" s="135">
        <v>1.5609999999999999</v>
      </c>
      <c r="AR1565" s="135">
        <f t="shared" si="173"/>
        <v>569.76499999999999</v>
      </c>
      <c r="AS1565" s="176">
        <f t="shared" si="169"/>
        <v>6.0776159169029551E-2</v>
      </c>
      <c r="AT1565" s="135">
        <v>1.5609999999999999</v>
      </c>
      <c r="AU1565" s="135">
        <f t="shared" si="174"/>
        <v>569.76499999999999</v>
      </c>
      <c r="AV1565" s="176">
        <f t="shared" si="170"/>
        <v>1.041696610151353</v>
      </c>
      <c r="AW1565" s="135">
        <v>1.5609999999999999</v>
      </c>
      <c r="AX1565" s="135">
        <f t="shared" si="175"/>
        <v>569.76499999999999</v>
      </c>
      <c r="AY1565" s="90">
        <f t="shared" si="171"/>
        <v>0.2328847400288552</v>
      </c>
      <c r="AZ1565" s="176">
        <f t="shared" si="172"/>
        <v>1.3353575093492376</v>
      </c>
    </row>
    <row r="1566" spans="43:52" x14ac:dyDescent="0.35">
      <c r="AQ1566" s="135">
        <v>1.5620000000000001</v>
      </c>
      <c r="AR1566" s="135">
        <f t="shared" si="173"/>
        <v>570.13</v>
      </c>
      <c r="AS1566" s="176">
        <f t="shared" si="169"/>
        <v>6.0776159169029551E-2</v>
      </c>
      <c r="AT1566" s="135">
        <v>1.5620000000000001</v>
      </c>
      <c r="AU1566" s="135">
        <f t="shared" si="174"/>
        <v>570.13</v>
      </c>
      <c r="AV1566" s="176">
        <f t="shared" si="170"/>
        <v>1.041696610151353</v>
      </c>
      <c r="AW1566" s="135">
        <v>1.5620000000000001</v>
      </c>
      <c r="AX1566" s="135">
        <f t="shared" si="175"/>
        <v>570.13</v>
      </c>
      <c r="AY1566" s="90">
        <f t="shared" si="171"/>
        <v>0.23322721599684312</v>
      </c>
      <c r="AZ1566" s="176">
        <f t="shared" si="172"/>
        <v>1.3356999853172256</v>
      </c>
    </row>
    <row r="1567" spans="43:52" x14ac:dyDescent="0.35">
      <c r="AQ1567" s="135">
        <v>1.5629999999999999</v>
      </c>
      <c r="AR1567" s="135">
        <f t="shared" si="173"/>
        <v>570.495</v>
      </c>
      <c r="AS1567" s="176">
        <f t="shared" si="169"/>
        <v>6.0776159169029551E-2</v>
      </c>
      <c r="AT1567" s="135">
        <v>1.5629999999999999</v>
      </c>
      <c r="AU1567" s="135">
        <f t="shared" si="174"/>
        <v>570.495</v>
      </c>
      <c r="AV1567" s="176">
        <f t="shared" si="170"/>
        <v>1.041696610151353</v>
      </c>
      <c r="AW1567" s="135">
        <v>1.5629999999999999</v>
      </c>
      <c r="AX1567" s="135">
        <f t="shared" si="175"/>
        <v>570.495</v>
      </c>
      <c r="AY1567" s="90">
        <f t="shared" si="171"/>
        <v>0.23356969196482977</v>
      </c>
      <c r="AZ1567" s="176">
        <f t="shared" si="172"/>
        <v>1.3360424612852122</v>
      </c>
    </row>
    <row r="1568" spans="43:52" x14ac:dyDescent="0.35">
      <c r="AQ1568" s="135">
        <v>1.5640000000000001</v>
      </c>
      <c r="AR1568" s="135">
        <f t="shared" si="173"/>
        <v>570.86</v>
      </c>
      <c r="AS1568" s="176">
        <f t="shared" si="169"/>
        <v>6.0776159169029551E-2</v>
      </c>
      <c r="AT1568" s="135">
        <v>1.5640000000000001</v>
      </c>
      <c r="AU1568" s="135">
        <f t="shared" si="174"/>
        <v>570.86</v>
      </c>
      <c r="AV1568" s="176">
        <f t="shared" si="170"/>
        <v>1.041696610151353</v>
      </c>
      <c r="AW1568" s="135">
        <v>1.5640000000000001</v>
      </c>
      <c r="AX1568" s="135">
        <f t="shared" si="175"/>
        <v>570.86</v>
      </c>
      <c r="AY1568" s="90">
        <f t="shared" si="171"/>
        <v>0.23391216793281497</v>
      </c>
      <c r="AZ1568" s="176">
        <f t="shared" si="172"/>
        <v>1.3363849372531973</v>
      </c>
    </row>
    <row r="1569" spans="43:52" x14ac:dyDescent="0.35">
      <c r="AQ1569" s="135">
        <v>1.5649999999999999</v>
      </c>
      <c r="AR1569" s="135">
        <f t="shared" si="173"/>
        <v>571.22500000000002</v>
      </c>
      <c r="AS1569" s="176">
        <f t="shared" si="169"/>
        <v>6.0776159169029551E-2</v>
      </c>
      <c r="AT1569" s="135">
        <v>1.5649999999999999</v>
      </c>
      <c r="AU1569" s="135">
        <f t="shared" si="174"/>
        <v>571.22500000000002</v>
      </c>
      <c r="AV1569" s="176">
        <f t="shared" si="170"/>
        <v>1.041696610151353</v>
      </c>
      <c r="AW1569" s="135">
        <v>1.5649999999999999</v>
      </c>
      <c r="AX1569" s="135">
        <f t="shared" si="175"/>
        <v>571.22500000000002</v>
      </c>
      <c r="AY1569" s="90">
        <f t="shared" si="171"/>
        <v>0.23425464390079917</v>
      </c>
      <c r="AZ1569" s="176">
        <f t="shared" si="172"/>
        <v>1.3367274132211815</v>
      </c>
    </row>
    <row r="1570" spans="43:52" x14ac:dyDescent="0.35">
      <c r="AQ1570" s="135">
        <v>1.5660000000000001</v>
      </c>
      <c r="AR1570" s="135">
        <f t="shared" si="173"/>
        <v>571.59</v>
      </c>
      <c r="AS1570" s="176">
        <f t="shared" si="169"/>
        <v>6.0776159169029551E-2</v>
      </c>
      <c r="AT1570" s="135">
        <v>1.5660000000000001</v>
      </c>
      <c r="AU1570" s="135">
        <f t="shared" si="174"/>
        <v>571.59</v>
      </c>
      <c r="AV1570" s="176">
        <f t="shared" si="170"/>
        <v>1.041696610151353</v>
      </c>
      <c r="AW1570" s="135">
        <v>1.5660000000000001</v>
      </c>
      <c r="AX1570" s="135">
        <f t="shared" si="175"/>
        <v>571.59</v>
      </c>
      <c r="AY1570" s="90">
        <f t="shared" si="171"/>
        <v>0.23459711986878218</v>
      </c>
      <c r="AZ1570" s="176">
        <f t="shared" si="172"/>
        <v>1.3370698891891646</v>
      </c>
    </row>
    <row r="1571" spans="43:52" x14ac:dyDescent="0.35">
      <c r="AQ1571" s="135">
        <v>1.5669999999999999</v>
      </c>
      <c r="AR1571" s="135">
        <f t="shared" si="173"/>
        <v>571.95499999999993</v>
      </c>
      <c r="AS1571" s="176">
        <f t="shared" si="169"/>
        <v>6.0776159169029551E-2</v>
      </c>
      <c r="AT1571" s="135">
        <v>1.5669999999999999</v>
      </c>
      <c r="AU1571" s="135">
        <f t="shared" si="174"/>
        <v>571.95499999999993</v>
      </c>
      <c r="AV1571" s="176">
        <f t="shared" si="170"/>
        <v>1.041696610151353</v>
      </c>
      <c r="AW1571" s="135">
        <v>1.5669999999999999</v>
      </c>
      <c r="AX1571" s="135">
        <f t="shared" si="175"/>
        <v>571.95499999999993</v>
      </c>
      <c r="AY1571" s="90">
        <f t="shared" si="171"/>
        <v>0.23493959583676371</v>
      </c>
      <c r="AZ1571" s="176">
        <f t="shared" si="172"/>
        <v>1.3374123651571461</v>
      </c>
    </row>
    <row r="1572" spans="43:52" x14ac:dyDescent="0.35">
      <c r="AQ1572" s="135">
        <v>1.5680000000000001</v>
      </c>
      <c r="AR1572" s="135">
        <f t="shared" si="173"/>
        <v>572.32000000000005</v>
      </c>
      <c r="AS1572" s="176">
        <f t="shared" si="169"/>
        <v>6.0776159169029551E-2</v>
      </c>
      <c r="AT1572" s="135">
        <v>1.5680000000000001</v>
      </c>
      <c r="AU1572" s="135">
        <f t="shared" si="174"/>
        <v>572.32000000000005</v>
      </c>
      <c r="AV1572" s="176">
        <f t="shared" si="170"/>
        <v>1.041696610151353</v>
      </c>
      <c r="AW1572" s="135">
        <v>1.5680000000000001</v>
      </c>
      <c r="AX1572" s="135">
        <f t="shared" si="175"/>
        <v>572.32000000000005</v>
      </c>
      <c r="AY1572" s="90">
        <f t="shared" si="171"/>
        <v>0.23528202918172395</v>
      </c>
      <c r="AZ1572" s="176">
        <f t="shared" si="172"/>
        <v>1.3377547985021063</v>
      </c>
    </row>
    <row r="1573" spans="43:52" x14ac:dyDescent="0.35">
      <c r="AQ1573" s="135">
        <v>1.569</v>
      </c>
      <c r="AR1573" s="135">
        <f t="shared" si="173"/>
        <v>572.68499999999995</v>
      </c>
      <c r="AS1573" s="176">
        <f t="shared" si="169"/>
        <v>6.0776159169029551E-2</v>
      </c>
      <c r="AT1573" s="135">
        <v>1.569</v>
      </c>
      <c r="AU1573" s="135">
        <f t="shared" si="174"/>
        <v>572.68499999999995</v>
      </c>
      <c r="AV1573" s="176">
        <f t="shared" si="170"/>
        <v>1.041696610151353</v>
      </c>
      <c r="AW1573" s="135">
        <v>1.569</v>
      </c>
      <c r="AX1573" s="135">
        <f t="shared" si="175"/>
        <v>572.68499999999995</v>
      </c>
      <c r="AY1573" s="90">
        <f t="shared" si="171"/>
        <v>0.23562450514970326</v>
      </c>
      <c r="AZ1573" s="176">
        <f t="shared" si="172"/>
        <v>1.3380972744700856</v>
      </c>
    </row>
    <row r="1574" spans="43:52" x14ac:dyDescent="0.35">
      <c r="AQ1574" s="135">
        <v>1.57</v>
      </c>
      <c r="AR1574" s="135">
        <f t="shared" si="173"/>
        <v>573.05000000000007</v>
      </c>
      <c r="AS1574" s="176">
        <f t="shared" si="169"/>
        <v>6.0776159169029551E-2</v>
      </c>
      <c r="AT1574" s="135">
        <v>1.57</v>
      </c>
      <c r="AU1574" s="135">
        <f t="shared" si="174"/>
        <v>573.05000000000007</v>
      </c>
      <c r="AV1574" s="176">
        <f t="shared" si="170"/>
        <v>1.041696610151353</v>
      </c>
      <c r="AW1574" s="135">
        <v>1.57</v>
      </c>
      <c r="AX1574" s="135">
        <f t="shared" si="175"/>
        <v>573.05000000000007</v>
      </c>
      <c r="AY1574" s="90">
        <f t="shared" si="171"/>
        <v>0.23596698111768138</v>
      </c>
      <c r="AZ1574" s="176">
        <f t="shared" si="172"/>
        <v>1.3384397504380638</v>
      </c>
    </row>
    <row r="1575" spans="43:52" x14ac:dyDescent="0.35">
      <c r="AQ1575" s="135">
        <v>1.571</v>
      </c>
      <c r="AR1575" s="135">
        <f t="shared" si="173"/>
        <v>573.41499999999996</v>
      </c>
      <c r="AS1575" s="176">
        <f t="shared" si="169"/>
        <v>6.0776159169029551E-2</v>
      </c>
      <c r="AT1575" s="135">
        <v>1.571</v>
      </c>
      <c r="AU1575" s="135">
        <f t="shared" si="174"/>
        <v>573.41499999999996</v>
      </c>
      <c r="AV1575" s="176">
        <f t="shared" si="170"/>
        <v>1.041696610151353</v>
      </c>
      <c r="AW1575" s="135">
        <v>1.571</v>
      </c>
      <c r="AX1575" s="135">
        <f t="shared" si="175"/>
        <v>573.41499999999996</v>
      </c>
      <c r="AY1575" s="90">
        <f t="shared" si="171"/>
        <v>0.23630945708565826</v>
      </c>
      <c r="AZ1575" s="176">
        <f t="shared" si="172"/>
        <v>1.3387822264060407</v>
      </c>
    </row>
    <row r="1576" spans="43:52" x14ac:dyDescent="0.35">
      <c r="AQ1576" s="135">
        <v>1.5720000000000001</v>
      </c>
      <c r="AR1576" s="135">
        <f t="shared" si="173"/>
        <v>573.78</v>
      </c>
      <c r="AS1576" s="176">
        <f t="shared" si="169"/>
        <v>6.0776159169029551E-2</v>
      </c>
      <c r="AT1576" s="135">
        <v>1.5720000000000001</v>
      </c>
      <c r="AU1576" s="135">
        <f t="shared" si="174"/>
        <v>573.78</v>
      </c>
      <c r="AV1576" s="176">
        <f t="shared" si="170"/>
        <v>1.041696610151353</v>
      </c>
      <c r="AW1576" s="135">
        <v>1.5720000000000001</v>
      </c>
      <c r="AX1576" s="135">
        <f t="shared" si="175"/>
        <v>573.78</v>
      </c>
      <c r="AY1576" s="90">
        <f t="shared" si="171"/>
        <v>0.23665193305363391</v>
      </c>
      <c r="AZ1576" s="176">
        <f t="shared" si="172"/>
        <v>1.3391247023740163</v>
      </c>
    </row>
    <row r="1577" spans="43:52" x14ac:dyDescent="0.35">
      <c r="AQ1577" s="135">
        <v>1.573</v>
      </c>
      <c r="AR1577" s="135">
        <f t="shared" si="173"/>
        <v>574.14499999999998</v>
      </c>
      <c r="AS1577" s="176">
        <f t="shared" si="169"/>
        <v>6.0776159169029551E-2</v>
      </c>
      <c r="AT1577" s="135">
        <v>1.573</v>
      </c>
      <c r="AU1577" s="135">
        <f t="shared" si="174"/>
        <v>574.14499999999998</v>
      </c>
      <c r="AV1577" s="176">
        <f t="shared" si="170"/>
        <v>1.041696610151353</v>
      </c>
      <c r="AW1577" s="135">
        <v>1.573</v>
      </c>
      <c r="AX1577" s="135">
        <f t="shared" si="175"/>
        <v>574.14499999999998</v>
      </c>
      <c r="AY1577" s="90">
        <f t="shared" si="171"/>
        <v>0.23699440902160812</v>
      </c>
      <c r="AZ1577" s="176">
        <f t="shared" si="172"/>
        <v>1.3394671783419905</v>
      </c>
    </row>
    <row r="1578" spans="43:52" x14ac:dyDescent="0.35">
      <c r="AQ1578" s="135">
        <v>1.5740000000000001</v>
      </c>
      <c r="AR1578" s="135">
        <f t="shared" si="173"/>
        <v>574.51</v>
      </c>
      <c r="AS1578" s="176">
        <f t="shared" si="169"/>
        <v>6.0776159169029551E-2</v>
      </c>
      <c r="AT1578" s="135">
        <v>1.5740000000000001</v>
      </c>
      <c r="AU1578" s="135">
        <f t="shared" si="174"/>
        <v>574.51</v>
      </c>
      <c r="AV1578" s="176">
        <f t="shared" si="170"/>
        <v>1.041696610151353</v>
      </c>
      <c r="AW1578" s="135">
        <v>1.5740000000000001</v>
      </c>
      <c r="AX1578" s="135">
        <f t="shared" si="175"/>
        <v>574.51</v>
      </c>
      <c r="AY1578" s="90">
        <f t="shared" si="171"/>
        <v>0.23733688498958136</v>
      </c>
      <c r="AZ1578" s="176">
        <f t="shared" si="172"/>
        <v>1.3398096543099638</v>
      </c>
    </row>
    <row r="1579" spans="43:52" x14ac:dyDescent="0.35">
      <c r="AQ1579" s="135">
        <v>1.575</v>
      </c>
      <c r="AR1579" s="135">
        <f t="shared" si="173"/>
        <v>574.875</v>
      </c>
      <c r="AS1579" s="176">
        <f t="shared" si="169"/>
        <v>6.0776159169029551E-2</v>
      </c>
      <c r="AT1579" s="135">
        <v>1.575</v>
      </c>
      <c r="AU1579" s="135">
        <f t="shared" si="174"/>
        <v>574.875</v>
      </c>
      <c r="AV1579" s="176">
        <f t="shared" si="170"/>
        <v>1.041696610151353</v>
      </c>
      <c r="AW1579" s="135">
        <v>1.575</v>
      </c>
      <c r="AX1579" s="135">
        <f t="shared" si="175"/>
        <v>574.875</v>
      </c>
      <c r="AY1579" s="90">
        <f t="shared" si="171"/>
        <v>0.23767936095755335</v>
      </c>
      <c r="AZ1579" s="176">
        <f t="shared" si="172"/>
        <v>1.3401521302779358</v>
      </c>
    </row>
    <row r="1580" spans="43:52" x14ac:dyDescent="0.35">
      <c r="AQ1580" s="135">
        <v>1.5760000000000001</v>
      </c>
      <c r="AR1580" s="135">
        <f t="shared" si="173"/>
        <v>575.24</v>
      </c>
      <c r="AS1580" s="176">
        <f t="shared" si="169"/>
        <v>6.0776159169029551E-2</v>
      </c>
      <c r="AT1580" s="135">
        <v>1.5760000000000001</v>
      </c>
      <c r="AU1580" s="135">
        <f t="shared" si="174"/>
        <v>575.24</v>
      </c>
      <c r="AV1580" s="176">
        <f t="shared" si="170"/>
        <v>1.041696610151353</v>
      </c>
      <c r="AW1580" s="135">
        <v>1.5760000000000001</v>
      </c>
      <c r="AX1580" s="135">
        <f t="shared" si="175"/>
        <v>575.24</v>
      </c>
      <c r="AY1580" s="90">
        <f t="shared" si="171"/>
        <v>0.23802179430250378</v>
      </c>
      <c r="AZ1580" s="176">
        <f t="shared" si="172"/>
        <v>1.3404945636228862</v>
      </c>
    </row>
    <row r="1581" spans="43:52" x14ac:dyDescent="0.35">
      <c r="AQ1581" s="135">
        <v>1.577</v>
      </c>
      <c r="AR1581" s="135">
        <f t="shared" si="173"/>
        <v>575.60500000000002</v>
      </c>
      <c r="AS1581" s="176">
        <f t="shared" si="169"/>
        <v>6.0776159169029551E-2</v>
      </c>
      <c r="AT1581" s="135">
        <v>1.577</v>
      </c>
      <c r="AU1581" s="135">
        <f t="shared" si="174"/>
        <v>575.60500000000002</v>
      </c>
      <c r="AV1581" s="176">
        <f t="shared" si="170"/>
        <v>1.041696610151353</v>
      </c>
      <c r="AW1581" s="135">
        <v>1.577</v>
      </c>
      <c r="AX1581" s="135">
        <f t="shared" si="175"/>
        <v>575.60500000000002</v>
      </c>
      <c r="AY1581" s="90">
        <f t="shared" si="171"/>
        <v>0.23836427027047311</v>
      </c>
      <c r="AZ1581" s="176">
        <f t="shared" si="172"/>
        <v>1.3408370395908555</v>
      </c>
    </row>
    <row r="1582" spans="43:52" x14ac:dyDescent="0.35">
      <c r="AQ1582" s="135">
        <v>1.5780000000000001</v>
      </c>
      <c r="AR1582" s="135">
        <f t="shared" si="173"/>
        <v>575.97</v>
      </c>
      <c r="AS1582" s="176">
        <f t="shared" si="169"/>
        <v>6.0776159169029551E-2</v>
      </c>
      <c r="AT1582" s="135">
        <v>1.5780000000000001</v>
      </c>
      <c r="AU1582" s="135">
        <f t="shared" si="174"/>
        <v>575.97</v>
      </c>
      <c r="AV1582" s="176">
        <f t="shared" si="170"/>
        <v>1.041696610151353</v>
      </c>
      <c r="AW1582" s="135">
        <v>1.5780000000000001</v>
      </c>
      <c r="AX1582" s="135">
        <f t="shared" si="175"/>
        <v>575.97</v>
      </c>
      <c r="AY1582" s="90">
        <f t="shared" si="171"/>
        <v>0.23870674623844146</v>
      </c>
      <c r="AZ1582" s="176">
        <f t="shared" si="172"/>
        <v>1.341179515558824</v>
      </c>
    </row>
    <row r="1583" spans="43:52" x14ac:dyDescent="0.35">
      <c r="AQ1583" s="135">
        <v>1.579</v>
      </c>
      <c r="AR1583" s="135">
        <f t="shared" si="173"/>
        <v>576.33500000000004</v>
      </c>
      <c r="AS1583" s="176">
        <f t="shared" si="169"/>
        <v>6.0776159169029551E-2</v>
      </c>
      <c r="AT1583" s="135">
        <v>1.579</v>
      </c>
      <c r="AU1583" s="135">
        <f t="shared" si="174"/>
        <v>576.33500000000004</v>
      </c>
      <c r="AV1583" s="176">
        <f t="shared" si="170"/>
        <v>1.041696610151353</v>
      </c>
      <c r="AW1583" s="135">
        <v>1.579</v>
      </c>
      <c r="AX1583" s="135">
        <f t="shared" si="175"/>
        <v>576.33500000000004</v>
      </c>
      <c r="AY1583" s="90">
        <f t="shared" si="171"/>
        <v>0.23904922220640856</v>
      </c>
      <c r="AZ1583" s="176">
        <f t="shared" si="172"/>
        <v>1.3415219915267911</v>
      </c>
    </row>
    <row r="1584" spans="43:52" x14ac:dyDescent="0.35">
      <c r="AQ1584" s="135">
        <v>1.58</v>
      </c>
      <c r="AR1584" s="135">
        <f t="shared" si="173"/>
        <v>576.70000000000005</v>
      </c>
      <c r="AS1584" s="176">
        <f t="shared" si="169"/>
        <v>6.0776159169029551E-2</v>
      </c>
      <c r="AT1584" s="135">
        <v>1.58</v>
      </c>
      <c r="AU1584" s="135">
        <f t="shared" si="174"/>
        <v>576.70000000000005</v>
      </c>
      <c r="AV1584" s="176">
        <f t="shared" si="170"/>
        <v>1.041696610151353</v>
      </c>
      <c r="AW1584" s="135">
        <v>1.58</v>
      </c>
      <c r="AX1584" s="135">
        <f t="shared" si="175"/>
        <v>576.70000000000005</v>
      </c>
      <c r="AY1584" s="90">
        <f t="shared" si="171"/>
        <v>0.2393916981743742</v>
      </c>
      <c r="AZ1584" s="176">
        <f t="shared" si="172"/>
        <v>1.3418644674947566</v>
      </c>
    </row>
    <row r="1585" spans="43:52" x14ac:dyDescent="0.35">
      <c r="AQ1585" s="135">
        <v>1.581</v>
      </c>
      <c r="AR1585" s="135">
        <f t="shared" si="173"/>
        <v>577.06499999999994</v>
      </c>
      <c r="AS1585" s="176">
        <f t="shared" si="169"/>
        <v>6.0776159169029551E-2</v>
      </c>
      <c r="AT1585" s="135">
        <v>1.581</v>
      </c>
      <c r="AU1585" s="135">
        <f t="shared" si="174"/>
        <v>577.06499999999994</v>
      </c>
      <c r="AV1585" s="176">
        <f t="shared" si="170"/>
        <v>1.041696610151353</v>
      </c>
      <c r="AW1585" s="135">
        <v>1.581</v>
      </c>
      <c r="AX1585" s="135">
        <f t="shared" si="175"/>
        <v>577.06499999999994</v>
      </c>
      <c r="AY1585" s="90">
        <f t="shared" si="171"/>
        <v>0.23973417414233886</v>
      </c>
      <c r="AZ1585" s="176">
        <f t="shared" si="172"/>
        <v>1.3422069434627213</v>
      </c>
    </row>
    <row r="1586" spans="43:52" x14ac:dyDescent="0.35">
      <c r="AQ1586" s="135">
        <v>1.5820000000000001</v>
      </c>
      <c r="AR1586" s="135">
        <f t="shared" si="173"/>
        <v>577.43000000000006</v>
      </c>
      <c r="AS1586" s="176">
        <f t="shared" si="169"/>
        <v>6.0776159169029551E-2</v>
      </c>
      <c r="AT1586" s="135">
        <v>1.5820000000000001</v>
      </c>
      <c r="AU1586" s="135">
        <f t="shared" si="174"/>
        <v>577.43000000000006</v>
      </c>
      <c r="AV1586" s="176">
        <f t="shared" si="170"/>
        <v>1.041696610151353</v>
      </c>
      <c r="AW1586" s="135">
        <v>1.5820000000000001</v>
      </c>
      <c r="AX1586" s="135">
        <f t="shared" si="175"/>
        <v>577.43000000000006</v>
      </c>
      <c r="AY1586" s="90">
        <f t="shared" si="171"/>
        <v>0.24007665011030233</v>
      </c>
      <c r="AZ1586" s="176">
        <f t="shared" si="172"/>
        <v>1.3425494194306848</v>
      </c>
    </row>
    <row r="1587" spans="43:52" x14ac:dyDescent="0.35">
      <c r="AQ1587" s="135">
        <v>1.583</v>
      </c>
      <c r="AR1587" s="135">
        <f t="shared" si="173"/>
        <v>577.79499999999996</v>
      </c>
      <c r="AS1587" s="176">
        <f t="shared" si="169"/>
        <v>6.0776159169029551E-2</v>
      </c>
      <c r="AT1587" s="135">
        <v>1.583</v>
      </c>
      <c r="AU1587" s="135">
        <f t="shared" si="174"/>
        <v>577.79499999999996</v>
      </c>
      <c r="AV1587" s="176">
        <f t="shared" si="170"/>
        <v>1.041696610151353</v>
      </c>
      <c r="AW1587" s="135">
        <v>1.583</v>
      </c>
      <c r="AX1587" s="135">
        <f t="shared" si="175"/>
        <v>577.79499999999996</v>
      </c>
      <c r="AY1587" s="90">
        <f t="shared" si="171"/>
        <v>0.24041912607826454</v>
      </c>
      <c r="AZ1587" s="176">
        <f t="shared" si="172"/>
        <v>1.3428918953986471</v>
      </c>
    </row>
    <row r="1588" spans="43:52" x14ac:dyDescent="0.35">
      <c r="AQ1588" s="135">
        <v>1.5840000000000001</v>
      </c>
      <c r="AR1588" s="135">
        <f t="shared" si="173"/>
        <v>578.16000000000008</v>
      </c>
      <c r="AS1588" s="176">
        <f t="shared" si="169"/>
        <v>6.0776159169029551E-2</v>
      </c>
      <c r="AT1588" s="135">
        <v>1.5840000000000001</v>
      </c>
      <c r="AU1588" s="135">
        <f t="shared" si="174"/>
        <v>578.16000000000008</v>
      </c>
      <c r="AV1588" s="176">
        <f t="shared" si="170"/>
        <v>1.041696610151353</v>
      </c>
      <c r="AW1588" s="135">
        <v>1.5840000000000001</v>
      </c>
      <c r="AX1588" s="135">
        <f t="shared" si="175"/>
        <v>578.16000000000008</v>
      </c>
      <c r="AY1588" s="90">
        <f t="shared" si="171"/>
        <v>0.24076155942320498</v>
      </c>
      <c r="AZ1588" s="176">
        <f t="shared" si="172"/>
        <v>1.3432343287435873</v>
      </c>
    </row>
    <row r="1589" spans="43:52" x14ac:dyDescent="0.35">
      <c r="AQ1589" s="135">
        <v>1.585</v>
      </c>
      <c r="AR1589" s="135">
        <f t="shared" si="173"/>
        <v>578.52499999999998</v>
      </c>
      <c r="AS1589" s="176">
        <f t="shared" si="169"/>
        <v>6.0776159169029551E-2</v>
      </c>
      <c r="AT1589" s="135">
        <v>1.585</v>
      </c>
      <c r="AU1589" s="135">
        <f t="shared" si="174"/>
        <v>578.52499999999998</v>
      </c>
      <c r="AV1589" s="176">
        <f t="shared" si="170"/>
        <v>1.041696610151353</v>
      </c>
      <c r="AW1589" s="135">
        <v>1.585</v>
      </c>
      <c r="AX1589" s="135">
        <f t="shared" si="175"/>
        <v>578.52499999999998</v>
      </c>
      <c r="AY1589" s="90">
        <f t="shared" si="171"/>
        <v>0.24110403539116496</v>
      </c>
      <c r="AZ1589" s="176">
        <f t="shared" si="172"/>
        <v>1.3435768047115473</v>
      </c>
    </row>
    <row r="1590" spans="43:52" x14ac:dyDescent="0.35">
      <c r="AQ1590" s="135">
        <v>1.5860000000000001</v>
      </c>
      <c r="AR1590" s="135">
        <f t="shared" si="173"/>
        <v>578.89</v>
      </c>
      <c r="AS1590" s="176">
        <f t="shared" si="169"/>
        <v>6.0776159169029551E-2</v>
      </c>
      <c r="AT1590" s="135">
        <v>1.5860000000000001</v>
      </c>
      <c r="AU1590" s="135">
        <f t="shared" si="174"/>
        <v>578.89</v>
      </c>
      <c r="AV1590" s="176">
        <f t="shared" si="170"/>
        <v>1.041696610151353</v>
      </c>
      <c r="AW1590" s="135">
        <v>1.5860000000000001</v>
      </c>
      <c r="AX1590" s="135">
        <f t="shared" si="175"/>
        <v>578.89</v>
      </c>
      <c r="AY1590" s="90">
        <f t="shared" si="171"/>
        <v>0.24144651135912332</v>
      </c>
      <c r="AZ1590" s="176">
        <f t="shared" si="172"/>
        <v>1.3439192806795057</v>
      </c>
    </row>
    <row r="1591" spans="43:52" x14ac:dyDescent="0.35">
      <c r="AQ1591" s="135">
        <v>1.587</v>
      </c>
      <c r="AR1591" s="135">
        <f t="shared" si="173"/>
        <v>579.255</v>
      </c>
      <c r="AS1591" s="176">
        <f t="shared" si="169"/>
        <v>6.0776159169029551E-2</v>
      </c>
      <c r="AT1591" s="135">
        <v>1.587</v>
      </c>
      <c r="AU1591" s="135">
        <f t="shared" si="174"/>
        <v>579.255</v>
      </c>
      <c r="AV1591" s="176">
        <f t="shared" si="170"/>
        <v>1.041696610151353</v>
      </c>
      <c r="AW1591" s="135">
        <v>1.587</v>
      </c>
      <c r="AX1591" s="135">
        <f t="shared" si="175"/>
        <v>579.255</v>
      </c>
      <c r="AY1591" s="90">
        <f t="shared" si="171"/>
        <v>0.24178898732708062</v>
      </c>
      <c r="AZ1591" s="176">
        <f t="shared" si="172"/>
        <v>1.3442617566474631</v>
      </c>
    </row>
    <row r="1592" spans="43:52" x14ac:dyDescent="0.35">
      <c r="AQ1592" s="135">
        <v>1.5880000000000001</v>
      </c>
      <c r="AR1592" s="135">
        <f t="shared" si="173"/>
        <v>579.62</v>
      </c>
      <c r="AS1592" s="176">
        <f t="shared" si="169"/>
        <v>6.0776159169029551E-2</v>
      </c>
      <c r="AT1592" s="135">
        <v>1.5880000000000001</v>
      </c>
      <c r="AU1592" s="135">
        <f t="shared" si="174"/>
        <v>579.62</v>
      </c>
      <c r="AV1592" s="176">
        <f t="shared" si="170"/>
        <v>1.041696610151353</v>
      </c>
      <c r="AW1592" s="135">
        <v>1.5880000000000001</v>
      </c>
      <c r="AX1592" s="135">
        <f t="shared" si="175"/>
        <v>579.62</v>
      </c>
      <c r="AY1592" s="90">
        <f t="shared" si="171"/>
        <v>0.24213146329503674</v>
      </c>
      <c r="AZ1592" s="176">
        <f t="shared" si="172"/>
        <v>1.3446042326154191</v>
      </c>
    </row>
    <row r="1593" spans="43:52" x14ac:dyDescent="0.35">
      <c r="AQ1593" s="135">
        <v>1.589</v>
      </c>
      <c r="AR1593" s="135">
        <f t="shared" si="173"/>
        <v>579.98500000000001</v>
      </c>
      <c r="AS1593" s="176">
        <f t="shared" si="169"/>
        <v>6.0776159169029551E-2</v>
      </c>
      <c r="AT1593" s="135">
        <v>1.589</v>
      </c>
      <c r="AU1593" s="135">
        <f t="shared" si="174"/>
        <v>579.98500000000001</v>
      </c>
      <c r="AV1593" s="176">
        <f t="shared" si="170"/>
        <v>1.041696610151353</v>
      </c>
      <c r="AW1593" s="135">
        <v>1.589</v>
      </c>
      <c r="AX1593" s="135">
        <f t="shared" si="175"/>
        <v>579.98500000000001</v>
      </c>
      <c r="AY1593" s="90">
        <f t="shared" si="171"/>
        <v>0.24247393926299141</v>
      </c>
      <c r="AZ1593" s="176">
        <f t="shared" si="172"/>
        <v>1.3449467085833737</v>
      </c>
    </row>
    <row r="1594" spans="43:52" x14ac:dyDescent="0.35">
      <c r="AQ1594" s="135">
        <v>1.59</v>
      </c>
      <c r="AR1594" s="135">
        <f t="shared" si="173"/>
        <v>580.35</v>
      </c>
      <c r="AS1594" s="176">
        <f t="shared" si="169"/>
        <v>6.0776159169029551E-2</v>
      </c>
      <c r="AT1594" s="135">
        <v>1.59</v>
      </c>
      <c r="AU1594" s="135">
        <f t="shared" si="174"/>
        <v>580.35</v>
      </c>
      <c r="AV1594" s="176">
        <f t="shared" si="170"/>
        <v>1.041696610151353</v>
      </c>
      <c r="AW1594" s="135">
        <v>1.59</v>
      </c>
      <c r="AX1594" s="135">
        <f t="shared" si="175"/>
        <v>580.35</v>
      </c>
      <c r="AY1594" s="90">
        <f t="shared" si="171"/>
        <v>0.24281641523094508</v>
      </c>
      <c r="AZ1594" s="176">
        <f t="shared" si="172"/>
        <v>1.3452891845513275</v>
      </c>
    </row>
    <row r="1595" spans="43:52" x14ac:dyDescent="0.35">
      <c r="AQ1595" s="135">
        <v>1.591</v>
      </c>
      <c r="AR1595" s="135">
        <f t="shared" si="173"/>
        <v>580.71500000000003</v>
      </c>
      <c r="AS1595" s="176">
        <f t="shared" si="169"/>
        <v>6.0776159169029551E-2</v>
      </c>
      <c r="AT1595" s="135">
        <v>1.591</v>
      </c>
      <c r="AU1595" s="135">
        <f t="shared" si="174"/>
        <v>580.71500000000003</v>
      </c>
      <c r="AV1595" s="176">
        <f t="shared" si="170"/>
        <v>1.041696610151353</v>
      </c>
      <c r="AW1595" s="135">
        <v>1.591</v>
      </c>
      <c r="AX1595" s="135">
        <f t="shared" si="175"/>
        <v>580.71500000000003</v>
      </c>
      <c r="AY1595" s="90">
        <f t="shared" si="171"/>
        <v>0.2431588911988975</v>
      </c>
      <c r="AZ1595" s="176">
        <f t="shared" si="172"/>
        <v>1.34563166051928</v>
      </c>
    </row>
    <row r="1596" spans="43:52" x14ac:dyDescent="0.35">
      <c r="AQ1596" s="135">
        <v>1.5920000000000001</v>
      </c>
      <c r="AR1596" s="135">
        <f t="shared" si="173"/>
        <v>581.08000000000004</v>
      </c>
      <c r="AS1596" s="176">
        <f t="shared" si="169"/>
        <v>6.0776159169029551E-2</v>
      </c>
      <c r="AT1596" s="135">
        <v>1.5920000000000001</v>
      </c>
      <c r="AU1596" s="135">
        <f t="shared" si="174"/>
        <v>581.08000000000004</v>
      </c>
      <c r="AV1596" s="176">
        <f t="shared" si="170"/>
        <v>1.041696610151353</v>
      </c>
      <c r="AW1596" s="135">
        <v>1.5920000000000001</v>
      </c>
      <c r="AX1596" s="135">
        <f t="shared" si="175"/>
        <v>581.08000000000004</v>
      </c>
      <c r="AY1596" s="90">
        <f t="shared" si="171"/>
        <v>0.24350132454382839</v>
      </c>
      <c r="AZ1596" s="176">
        <f t="shared" si="172"/>
        <v>1.3459740938642109</v>
      </c>
    </row>
    <row r="1597" spans="43:52" x14ac:dyDescent="0.35">
      <c r="AQ1597" s="135">
        <v>1.593</v>
      </c>
      <c r="AR1597" s="135">
        <f t="shared" si="173"/>
        <v>581.44499999999994</v>
      </c>
      <c r="AS1597" s="176">
        <f t="shared" si="169"/>
        <v>6.0776159169029551E-2</v>
      </c>
      <c r="AT1597" s="135">
        <v>1.593</v>
      </c>
      <c r="AU1597" s="135">
        <f t="shared" si="174"/>
        <v>581.44499999999994</v>
      </c>
      <c r="AV1597" s="176">
        <f t="shared" si="170"/>
        <v>1.041696610151353</v>
      </c>
      <c r="AW1597" s="135">
        <v>1.593</v>
      </c>
      <c r="AX1597" s="135">
        <f t="shared" si="175"/>
        <v>581.44499999999994</v>
      </c>
      <c r="AY1597" s="90">
        <f t="shared" si="171"/>
        <v>0.2438438005117782</v>
      </c>
      <c r="AZ1597" s="176">
        <f t="shared" si="172"/>
        <v>1.3463165698321606</v>
      </c>
    </row>
    <row r="1598" spans="43:52" x14ac:dyDescent="0.35">
      <c r="AQ1598" s="135">
        <v>1.5940000000000001</v>
      </c>
      <c r="AR1598" s="135">
        <f t="shared" si="173"/>
        <v>581.81000000000006</v>
      </c>
      <c r="AS1598" s="176">
        <f t="shared" si="169"/>
        <v>6.0776159169029551E-2</v>
      </c>
      <c r="AT1598" s="135">
        <v>1.5940000000000001</v>
      </c>
      <c r="AU1598" s="135">
        <f t="shared" si="174"/>
        <v>581.81000000000006</v>
      </c>
      <c r="AV1598" s="176">
        <f t="shared" si="170"/>
        <v>1.041696610151353</v>
      </c>
      <c r="AW1598" s="135">
        <v>1.5940000000000001</v>
      </c>
      <c r="AX1598" s="135">
        <f t="shared" si="175"/>
        <v>581.81000000000006</v>
      </c>
      <c r="AY1598" s="90">
        <f t="shared" si="171"/>
        <v>0.24418627647972718</v>
      </c>
      <c r="AZ1598" s="176">
        <f t="shared" si="172"/>
        <v>1.3466590458001095</v>
      </c>
    </row>
    <row r="1599" spans="43:52" x14ac:dyDescent="0.35">
      <c r="AQ1599" s="135">
        <v>1.595</v>
      </c>
      <c r="AR1599" s="135">
        <f t="shared" si="173"/>
        <v>582.17499999999995</v>
      </c>
      <c r="AS1599" s="176">
        <f t="shared" si="169"/>
        <v>6.0776159169029551E-2</v>
      </c>
      <c r="AT1599" s="135">
        <v>1.595</v>
      </c>
      <c r="AU1599" s="135">
        <f t="shared" si="174"/>
        <v>582.17499999999995</v>
      </c>
      <c r="AV1599" s="176">
        <f t="shared" si="170"/>
        <v>1.041696610151353</v>
      </c>
      <c r="AW1599" s="135">
        <v>1.595</v>
      </c>
      <c r="AX1599" s="135">
        <f t="shared" si="175"/>
        <v>582.17499999999995</v>
      </c>
      <c r="AY1599" s="90">
        <f t="shared" si="171"/>
        <v>0.2445287524476745</v>
      </c>
      <c r="AZ1599" s="176">
        <f t="shared" si="172"/>
        <v>1.3470015217680569</v>
      </c>
    </row>
    <row r="1600" spans="43:52" x14ac:dyDescent="0.35">
      <c r="AQ1600" s="135">
        <v>1.5960000000000001</v>
      </c>
      <c r="AR1600" s="135">
        <f t="shared" si="173"/>
        <v>582.54000000000008</v>
      </c>
      <c r="AS1600" s="176">
        <f t="shared" si="169"/>
        <v>6.0776159169029551E-2</v>
      </c>
      <c r="AT1600" s="135">
        <v>1.5960000000000001</v>
      </c>
      <c r="AU1600" s="135">
        <f t="shared" si="174"/>
        <v>582.54000000000008</v>
      </c>
      <c r="AV1600" s="176">
        <f t="shared" si="170"/>
        <v>1.041696610151353</v>
      </c>
      <c r="AW1600" s="135">
        <v>1.5960000000000001</v>
      </c>
      <c r="AX1600" s="135">
        <f t="shared" si="175"/>
        <v>582.54000000000008</v>
      </c>
      <c r="AY1600" s="90">
        <f t="shared" si="171"/>
        <v>0.24487122841562084</v>
      </c>
      <c r="AZ1600" s="176">
        <f t="shared" si="172"/>
        <v>1.3473439977360033</v>
      </c>
    </row>
    <row r="1601" spans="43:52" x14ac:dyDescent="0.35">
      <c r="AQ1601" s="135">
        <v>1.597</v>
      </c>
      <c r="AR1601" s="135">
        <f t="shared" si="173"/>
        <v>582.90499999999997</v>
      </c>
      <c r="AS1601" s="176">
        <f t="shared" si="169"/>
        <v>6.0776159169029551E-2</v>
      </c>
      <c r="AT1601" s="135">
        <v>1.597</v>
      </c>
      <c r="AU1601" s="135">
        <f t="shared" si="174"/>
        <v>582.90499999999997</v>
      </c>
      <c r="AV1601" s="176">
        <f t="shared" si="170"/>
        <v>1.041696610151353</v>
      </c>
      <c r="AW1601" s="135">
        <v>1.597</v>
      </c>
      <c r="AX1601" s="135">
        <f t="shared" si="175"/>
        <v>582.90499999999997</v>
      </c>
      <c r="AY1601" s="90">
        <f t="shared" si="171"/>
        <v>0.24521370438356596</v>
      </c>
      <c r="AZ1601" s="176">
        <f t="shared" si="172"/>
        <v>1.3476864737039485</v>
      </c>
    </row>
    <row r="1602" spans="43:52" x14ac:dyDescent="0.35">
      <c r="AQ1602" s="135">
        <v>1.5980000000000001</v>
      </c>
      <c r="AR1602" s="135">
        <f t="shared" si="173"/>
        <v>583.27</v>
      </c>
      <c r="AS1602" s="176">
        <f t="shared" si="169"/>
        <v>6.0776159169029551E-2</v>
      </c>
      <c r="AT1602" s="135">
        <v>1.5980000000000001</v>
      </c>
      <c r="AU1602" s="135">
        <f t="shared" si="174"/>
        <v>583.27</v>
      </c>
      <c r="AV1602" s="176">
        <f t="shared" si="170"/>
        <v>1.041696610151353</v>
      </c>
      <c r="AW1602" s="135">
        <v>1.5980000000000001</v>
      </c>
      <c r="AX1602" s="135">
        <f t="shared" si="175"/>
        <v>583.27</v>
      </c>
      <c r="AY1602" s="90">
        <f t="shared" si="171"/>
        <v>0.24555618035150961</v>
      </c>
      <c r="AZ1602" s="176">
        <f t="shared" si="172"/>
        <v>1.348028949671892</v>
      </c>
    </row>
    <row r="1603" spans="43:52" x14ac:dyDescent="0.35">
      <c r="AQ1603" s="135">
        <v>1.599</v>
      </c>
      <c r="AR1603" s="135">
        <f t="shared" si="173"/>
        <v>583.63499999999999</v>
      </c>
      <c r="AS1603" s="176">
        <f t="shared" si="169"/>
        <v>6.0776159169029551E-2</v>
      </c>
      <c r="AT1603" s="135">
        <v>1.599</v>
      </c>
      <c r="AU1603" s="135">
        <f t="shared" si="174"/>
        <v>583.63499999999999</v>
      </c>
      <c r="AV1603" s="176">
        <f t="shared" si="170"/>
        <v>1.041696610151353</v>
      </c>
      <c r="AW1603" s="135">
        <v>1.599</v>
      </c>
      <c r="AX1603" s="135">
        <f t="shared" si="175"/>
        <v>583.63499999999999</v>
      </c>
      <c r="AY1603" s="90">
        <f t="shared" si="171"/>
        <v>0.24589861369643196</v>
      </c>
      <c r="AZ1603" s="176">
        <f t="shared" si="172"/>
        <v>1.3483713830168145</v>
      </c>
    </row>
    <row r="1604" spans="43:52" x14ac:dyDescent="0.35">
      <c r="AQ1604" s="135">
        <v>1.6</v>
      </c>
      <c r="AR1604" s="135">
        <f t="shared" si="173"/>
        <v>584</v>
      </c>
      <c r="AS1604" s="176">
        <f t="shared" ref="AS1604:AS1667" si="176">$BP$36*$BR$20/$BR$13*(1-EXP(-$BR$13*AQ1604))</f>
        <v>6.0776159169029551E-2</v>
      </c>
      <c r="AT1604" s="135">
        <v>1.6</v>
      </c>
      <c r="AU1604" s="135">
        <f t="shared" si="174"/>
        <v>584</v>
      </c>
      <c r="AV1604" s="176">
        <f t="shared" ref="AV1604:AV1667" si="177">$BR$15*$BR$20/$BR$14*(1-EXP(-$BR$14*AT1604))-$BR$16*(EXP(-$BR$13*AT1604)-EXP(-$BR$14*AT1604))</f>
        <v>1.041696610151353</v>
      </c>
      <c r="AW1604" s="135">
        <v>1.6</v>
      </c>
      <c r="AX1604" s="135">
        <f t="shared" si="175"/>
        <v>584</v>
      </c>
      <c r="AY1604" s="90">
        <f t="shared" ref="AY1604:AY1667" si="178">-EXP(-(Lm)*AW1604)*(-$BR$17+(EXP(Lm-$BR$14)-EXP((Lm-$BR$14)*AW1604))*(($BR$20*$BR$15-$BR$14*$BR$16+$BR$16*Lm)*$BR$14-$BR$20*$BR$15*Lm)/($BR$14*($BR$14-Lm))+$BR$16*($BR$14-Lm)*(1-EXP((Lm-$BR$13)*AW1604))/($BR$13-Lm)+$BR$20*(EXP(Lm*AW1604)-1)*($BR$15*(1/$BR$14-1/Lm)+1/($BP$42*Lm))+($BR$20*$BR$15/$BR$14-$BR$16)*(1-EXP(Lm-$BR$14)))</f>
        <v>0.24624108966437339</v>
      </c>
      <c r="AZ1604" s="176">
        <f t="shared" ref="AZ1604:AZ1667" si="179">AS1604+AV1604+AY1604</f>
        <v>1.3487138589847558</v>
      </c>
    </row>
    <row r="1605" spans="43:52" x14ac:dyDescent="0.35">
      <c r="AQ1605" s="135">
        <v>1.601</v>
      </c>
      <c r="AR1605" s="135">
        <f t="shared" si="173"/>
        <v>584.36500000000001</v>
      </c>
      <c r="AS1605" s="176">
        <f t="shared" si="176"/>
        <v>6.0776159169029551E-2</v>
      </c>
      <c r="AT1605" s="135">
        <v>1.601</v>
      </c>
      <c r="AU1605" s="135">
        <f t="shared" si="174"/>
        <v>584.36500000000001</v>
      </c>
      <c r="AV1605" s="176">
        <f t="shared" si="177"/>
        <v>1.041696610151353</v>
      </c>
      <c r="AW1605" s="135">
        <v>1.601</v>
      </c>
      <c r="AX1605" s="135">
        <f t="shared" si="175"/>
        <v>584.36500000000001</v>
      </c>
      <c r="AY1605" s="90">
        <f t="shared" si="178"/>
        <v>0.24658356563231362</v>
      </c>
      <c r="AZ1605" s="176">
        <f t="shared" si="179"/>
        <v>1.3490563349526961</v>
      </c>
    </row>
    <row r="1606" spans="43:52" x14ac:dyDescent="0.35">
      <c r="AQ1606" s="135">
        <v>1.6020000000000001</v>
      </c>
      <c r="AR1606" s="135">
        <f t="shared" ref="AR1606:AR1669" si="180">AQ1606*365</f>
        <v>584.73</v>
      </c>
      <c r="AS1606" s="176">
        <f t="shared" si="176"/>
        <v>6.0776159169029551E-2</v>
      </c>
      <c r="AT1606" s="135">
        <v>1.6020000000000001</v>
      </c>
      <c r="AU1606" s="135">
        <f t="shared" ref="AU1606:AU1669" si="181">AT1606*365</f>
        <v>584.73</v>
      </c>
      <c r="AV1606" s="176">
        <f t="shared" si="177"/>
        <v>1.041696610151353</v>
      </c>
      <c r="AW1606" s="135">
        <v>1.6020000000000001</v>
      </c>
      <c r="AX1606" s="135">
        <f t="shared" ref="AX1606:AX1669" si="182">AW1606*365</f>
        <v>584.73</v>
      </c>
      <c r="AY1606" s="90">
        <f t="shared" si="178"/>
        <v>0.24692604160025242</v>
      </c>
      <c r="AZ1606" s="176">
        <f t="shared" si="179"/>
        <v>1.3493988109206347</v>
      </c>
    </row>
    <row r="1607" spans="43:52" x14ac:dyDescent="0.35">
      <c r="AQ1607" s="135">
        <v>1.603</v>
      </c>
      <c r="AR1607" s="135">
        <f t="shared" si="180"/>
        <v>585.09500000000003</v>
      </c>
      <c r="AS1607" s="176">
        <f t="shared" si="176"/>
        <v>6.0776159169029551E-2</v>
      </c>
      <c r="AT1607" s="135">
        <v>1.603</v>
      </c>
      <c r="AU1607" s="135">
        <f t="shared" si="181"/>
        <v>585.09500000000003</v>
      </c>
      <c r="AV1607" s="176">
        <f t="shared" si="177"/>
        <v>1.041696610151353</v>
      </c>
      <c r="AW1607" s="135">
        <v>1.603</v>
      </c>
      <c r="AX1607" s="135">
        <f t="shared" si="182"/>
        <v>585.09500000000003</v>
      </c>
      <c r="AY1607" s="90">
        <f t="shared" si="178"/>
        <v>0.24726851756819018</v>
      </c>
      <c r="AZ1607" s="176">
        <f t="shared" si="179"/>
        <v>1.3497412868885725</v>
      </c>
    </row>
    <row r="1608" spans="43:52" x14ac:dyDescent="0.35">
      <c r="AQ1608" s="135">
        <v>1.6040000000000001</v>
      </c>
      <c r="AR1608" s="135">
        <f t="shared" si="180"/>
        <v>585.46</v>
      </c>
      <c r="AS1608" s="176">
        <f t="shared" si="176"/>
        <v>6.0776159169029551E-2</v>
      </c>
      <c r="AT1608" s="135">
        <v>1.6040000000000001</v>
      </c>
      <c r="AU1608" s="135">
        <f t="shared" si="181"/>
        <v>585.46</v>
      </c>
      <c r="AV1608" s="176">
        <f t="shared" si="177"/>
        <v>1.041696610151353</v>
      </c>
      <c r="AW1608" s="135">
        <v>1.6040000000000001</v>
      </c>
      <c r="AX1608" s="135">
        <f t="shared" si="182"/>
        <v>585.46</v>
      </c>
      <c r="AY1608" s="90">
        <f t="shared" si="178"/>
        <v>0.24761099353612673</v>
      </c>
      <c r="AZ1608" s="176">
        <f t="shared" si="179"/>
        <v>1.3500837628565092</v>
      </c>
    </row>
    <row r="1609" spans="43:52" x14ac:dyDescent="0.35">
      <c r="AQ1609" s="135">
        <v>1.605</v>
      </c>
      <c r="AR1609" s="135">
        <f t="shared" si="180"/>
        <v>585.82500000000005</v>
      </c>
      <c r="AS1609" s="176">
        <f t="shared" si="176"/>
        <v>6.0776159169029551E-2</v>
      </c>
      <c r="AT1609" s="135">
        <v>1.605</v>
      </c>
      <c r="AU1609" s="135">
        <f t="shared" si="181"/>
        <v>585.82500000000005</v>
      </c>
      <c r="AV1609" s="176">
        <f t="shared" si="177"/>
        <v>1.041696610151353</v>
      </c>
      <c r="AW1609" s="135">
        <v>1.605</v>
      </c>
      <c r="AX1609" s="135">
        <f t="shared" si="182"/>
        <v>585.82500000000005</v>
      </c>
      <c r="AY1609" s="90">
        <f t="shared" si="178"/>
        <v>0.24795346950406208</v>
      </c>
      <c r="AZ1609" s="176">
        <f t="shared" si="179"/>
        <v>1.3504262388244446</v>
      </c>
    </row>
    <row r="1610" spans="43:52" x14ac:dyDescent="0.35">
      <c r="AQ1610" s="135">
        <v>1.6060000000000001</v>
      </c>
      <c r="AR1610" s="135">
        <f t="shared" si="180"/>
        <v>586.19000000000005</v>
      </c>
      <c r="AS1610" s="176">
        <f t="shared" si="176"/>
        <v>6.0776159169029551E-2</v>
      </c>
      <c r="AT1610" s="135">
        <v>1.6060000000000001</v>
      </c>
      <c r="AU1610" s="135">
        <f t="shared" si="181"/>
        <v>586.19000000000005</v>
      </c>
      <c r="AV1610" s="176">
        <f t="shared" si="177"/>
        <v>1.041696610151353</v>
      </c>
      <c r="AW1610" s="135">
        <v>1.6060000000000001</v>
      </c>
      <c r="AX1610" s="135">
        <f t="shared" si="182"/>
        <v>586.19000000000005</v>
      </c>
      <c r="AY1610" s="90">
        <f t="shared" si="178"/>
        <v>0.24829594547199618</v>
      </c>
      <c r="AZ1610" s="176">
        <f t="shared" si="179"/>
        <v>1.3507687147923786</v>
      </c>
    </row>
    <row r="1611" spans="43:52" x14ac:dyDescent="0.35">
      <c r="AQ1611" s="135">
        <v>1.607</v>
      </c>
      <c r="AR1611" s="135">
        <f t="shared" si="180"/>
        <v>586.55499999999995</v>
      </c>
      <c r="AS1611" s="176">
        <f t="shared" si="176"/>
        <v>6.0776159169029551E-2</v>
      </c>
      <c r="AT1611" s="135">
        <v>1.607</v>
      </c>
      <c r="AU1611" s="135">
        <f t="shared" si="181"/>
        <v>586.55499999999995</v>
      </c>
      <c r="AV1611" s="176">
        <f t="shared" si="177"/>
        <v>1.041696610151353</v>
      </c>
      <c r="AW1611" s="135">
        <v>1.607</v>
      </c>
      <c r="AX1611" s="135">
        <f t="shared" si="182"/>
        <v>586.55499999999995</v>
      </c>
      <c r="AY1611" s="90">
        <f t="shared" si="178"/>
        <v>0.24863837881690873</v>
      </c>
      <c r="AZ1611" s="176">
        <f t="shared" si="179"/>
        <v>1.3511111481372911</v>
      </c>
    </row>
    <row r="1612" spans="43:52" x14ac:dyDescent="0.35">
      <c r="AQ1612" s="135">
        <v>1.6080000000000001</v>
      </c>
      <c r="AR1612" s="135">
        <f t="shared" si="180"/>
        <v>586.92000000000007</v>
      </c>
      <c r="AS1612" s="176">
        <f t="shared" si="176"/>
        <v>6.0776159169029551E-2</v>
      </c>
      <c r="AT1612" s="135">
        <v>1.6080000000000001</v>
      </c>
      <c r="AU1612" s="135">
        <f t="shared" si="181"/>
        <v>586.92000000000007</v>
      </c>
      <c r="AV1612" s="176">
        <f t="shared" si="177"/>
        <v>1.041696610151353</v>
      </c>
      <c r="AW1612" s="135">
        <v>1.6080000000000001</v>
      </c>
      <c r="AX1612" s="135">
        <f t="shared" si="182"/>
        <v>586.92000000000007</v>
      </c>
      <c r="AY1612" s="90">
        <f t="shared" si="178"/>
        <v>0.24898085478484017</v>
      </c>
      <c r="AZ1612" s="176">
        <f t="shared" si="179"/>
        <v>1.3514536241052226</v>
      </c>
    </row>
    <row r="1613" spans="43:52" x14ac:dyDescent="0.35">
      <c r="AQ1613" s="135">
        <v>1.609</v>
      </c>
      <c r="AR1613" s="135">
        <f t="shared" si="180"/>
        <v>587.28499999999997</v>
      </c>
      <c r="AS1613" s="176">
        <f t="shared" si="176"/>
        <v>6.0776159169029551E-2</v>
      </c>
      <c r="AT1613" s="135">
        <v>1.609</v>
      </c>
      <c r="AU1613" s="135">
        <f t="shared" si="181"/>
        <v>587.28499999999997</v>
      </c>
      <c r="AV1613" s="176">
        <f t="shared" si="177"/>
        <v>1.041696610151353</v>
      </c>
      <c r="AW1613" s="135">
        <v>1.609</v>
      </c>
      <c r="AX1613" s="135">
        <f t="shared" si="182"/>
        <v>587.28499999999997</v>
      </c>
      <c r="AY1613" s="90">
        <f t="shared" si="178"/>
        <v>0.24932333075277041</v>
      </c>
      <c r="AZ1613" s="176">
        <f t="shared" si="179"/>
        <v>1.3517961000731529</v>
      </c>
    </row>
    <row r="1614" spans="43:52" x14ac:dyDescent="0.35">
      <c r="AQ1614" s="135">
        <v>1.61</v>
      </c>
      <c r="AR1614" s="135">
        <f t="shared" si="180"/>
        <v>587.65000000000009</v>
      </c>
      <c r="AS1614" s="176">
        <f t="shared" si="176"/>
        <v>6.0776159169029551E-2</v>
      </c>
      <c r="AT1614" s="135">
        <v>1.61</v>
      </c>
      <c r="AU1614" s="135">
        <f t="shared" si="181"/>
        <v>587.65000000000009</v>
      </c>
      <c r="AV1614" s="176">
        <f t="shared" si="177"/>
        <v>1.041696610151353</v>
      </c>
      <c r="AW1614" s="135">
        <v>1.61</v>
      </c>
      <c r="AX1614" s="135">
        <f t="shared" si="182"/>
        <v>587.65000000000009</v>
      </c>
      <c r="AY1614" s="90">
        <f t="shared" si="178"/>
        <v>0.24966580672069985</v>
      </c>
      <c r="AZ1614" s="176">
        <f t="shared" si="179"/>
        <v>1.3521385760410822</v>
      </c>
    </row>
    <row r="1615" spans="43:52" x14ac:dyDescent="0.35">
      <c r="AQ1615" s="135">
        <v>1.611</v>
      </c>
      <c r="AR1615" s="135">
        <f t="shared" si="180"/>
        <v>588.01499999999999</v>
      </c>
      <c r="AS1615" s="176">
        <f t="shared" si="176"/>
        <v>6.0776159169029551E-2</v>
      </c>
      <c r="AT1615" s="135">
        <v>1.611</v>
      </c>
      <c r="AU1615" s="135">
        <f t="shared" si="181"/>
        <v>588.01499999999999</v>
      </c>
      <c r="AV1615" s="176">
        <f t="shared" si="177"/>
        <v>1.041696610151353</v>
      </c>
      <c r="AW1615" s="135">
        <v>1.611</v>
      </c>
      <c r="AX1615" s="135">
        <f t="shared" si="182"/>
        <v>588.01499999999999</v>
      </c>
      <c r="AY1615" s="90">
        <f t="shared" si="178"/>
        <v>0.25000828268862763</v>
      </c>
      <c r="AZ1615" s="176">
        <f t="shared" si="179"/>
        <v>1.35248105200901</v>
      </c>
    </row>
    <row r="1616" spans="43:52" x14ac:dyDescent="0.35">
      <c r="AQ1616" s="135">
        <v>1.6120000000000001</v>
      </c>
      <c r="AR1616" s="135">
        <f t="shared" si="180"/>
        <v>588.38</v>
      </c>
      <c r="AS1616" s="176">
        <f t="shared" si="176"/>
        <v>6.0776159169029551E-2</v>
      </c>
      <c r="AT1616" s="135">
        <v>1.6120000000000001</v>
      </c>
      <c r="AU1616" s="135">
        <f t="shared" si="181"/>
        <v>588.38</v>
      </c>
      <c r="AV1616" s="176">
        <f t="shared" si="177"/>
        <v>1.041696610151353</v>
      </c>
      <c r="AW1616" s="135">
        <v>1.6120000000000001</v>
      </c>
      <c r="AX1616" s="135">
        <f t="shared" si="182"/>
        <v>588.38</v>
      </c>
      <c r="AY1616" s="90">
        <f t="shared" si="178"/>
        <v>0.25035075865655443</v>
      </c>
      <c r="AZ1616" s="176">
        <f t="shared" si="179"/>
        <v>1.3528235279769367</v>
      </c>
    </row>
    <row r="1617" spans="43:52" x14ac:dyDescent="0.35">
      <c r="AQ1617" s="135">
        <v>1.613</v>
      </c>
      <c r="AR1617" s="135">
        <f t="shared" si="180"/>
        <v>588.745</v>
      </c>
      <c r="AS1617" s="176">
        <f t="shared" si="176"/>
        <v>6.0776159169029551E-2</v>
      </c>
      <c r="AT1617" s="135">
        <v>1.613</v>
      </c>
      <c r="AU1617" s="135">
        <f t="shared" si="181"/>
        <v>588.745</v>
      </c>
      <c r="AV1617" s="176">
        <f t="shared" si="177"/>
        <v>1.041696610151353</v>
      </c>
      <c r="AW1617" s="135">
        <v>1.613</v>
      </c>
      <c r="AX1617" s="135">
        <f t="shared" si="182"/>
        <v>588.745</v>
      </c>
      <c r="AY1617" s="90">
        <f t="shared" si="178"/>
        <v>0.25069323462447995</v>
      </c>
      <c r="AZ1617" s="176">
        <f t="shared" si="179"/>
        <v>1.3531660039448623</v>
      </c>
    </row>
    <row r="1618" spans="43:52" x14ac:dyDescent="0.35">
      <c r="AQ1618" s="135">
        <v>1.6140000000000001</v>
      </c>
      <c r="AR1618" s="135">
        <f t="shared" si="180"/>
        <v>589.11</v>
      </c>
      <c r="AS1618" s="176">
        <f t="shared" si="176"/>
        <v>6.0776159169029551E-2</v>
      </c>
      <c r="AT1618" s="135">
        <v>1.6140000000000001</v>
      </c>
      <c r="AU1618" s="135">
        <f t="shared" si="181"/>
        <v>589.11</v>
      </c>
      <c r="AV1618" s="176">
        <f t="shared" si="177"/>
        <v>1.041696610151353</v>
      </c>
      <c r="AW1618" s="135">
        <v>1.6140000000000001</v>
      </c>
      <c r="AX1618" s="135">
        <f t="shared" si="182"/>
        <v>589.11</v>
      </c>
      <c r="AY1618" s="90">
        <f t="shared" si="178"/>
        <v>0.25103571059240432</v>
      </c>
      <c r="AZ1618" s="176">
        <f t="shared" si="179"/>
        <v>1.3535084799127868</v>
      </c>
    </row>
    <row r="1619" spans="43:52" x14ac:dyDescent="0.35">
      <c r="AQ1619" s="135">
        <v>1.615</v>
      </c>
      <c r="AR1619" s="135">
        <f t="shared" si="180"/>
        <v>589.47500000000002</v>
      </c>
      <c r="AS1619" s="176">
        <f t="shared" si="176"/>
        <v>6.0776159169029551E-2</v>
      </c>
      <c r="AT1619" s="135">
        <v>1.615</v>
      </c>
      <c r="AU1619" s="135">
        <f t="shared" si="181"/>
        <v>589.47500000000002</v>
      </c>
      <c r="AV1619" s="176">
        <f t="shared" si="177"/>
        <v>1.041696610151353</v>
      </c>
      <c r="AW1619" s="135">
        <v>1.615</v>
      </c>
      <c r="AX1619" s="135">
        <f t="shared" si="182"/>
        <v>589.47500000000002</v>
      </c>
      <c r="AY1619" s="90">
        <f t="shared" si="178"/>
        <v>0.2513781439373069</v>
      </c>
      <c r="AZ1619" s="176">
        <f t="shared" si="179"/>
        <v>1.3538509132576892</v>
      </c>
    </row>
    <row r="1620" spans="43:52" x14ac:dyDescent="0.35">
      <c r="AQ1620" s="135">
        <v>1.6160000000000001</v>
      </c>
      <c r="AR1620" s="135">
        <f t="shared" si="180"/>
        <v>589.84</v>
      </c>
      <c r="AS1620" s="176">
        <f t="shared" si="176"/>
        <v>6.0776159169029551E-2</v>
      </c>
      <c r="AT1620" s="135">
        <v>1.6160000000000001</v>
      </c>
      <c r="AU1620" s="135">
        <f t="shared" si="181"/>
        <v>589.84</v>
      </c>
      <c r="AV1620" s="176">
        <f t="shared" si="177"/>
        <v>1.041696610151353</v>
      </c>
      <c r="AW1620" s="135">
        <v>1.6160000000000001</v>
      </c>
      <c r="AX1620" s="135">
        <f t="shared" si="182"/>
        <v>589.84</v>
      </c>
      <c r="AY1620" s="90">
        <f t="shared" si="178"/>
        <v>0.25172061990522876</v>
      </c>
      <c r="AZ1620" s="176">
        <f t="shared" si="179"/>
        <v>1.3541933892256113</v>
      </c>
    </row>
    <row r="1621" spans="43:52" x14ac:dyDescent="0.35">
      <c r="AQ1621" s="135">
        <v>1.617</v>
      </c>
      <c r="AR1621" s="135">
        <f t="shared" si="180"/>
        <v>590.20500000000004</v>
      </c>
      <c r="AS1621" s="176">
        <f t="shared" si="176"/>
        <v>6.0776159169029551E-2</v>
      </c>
      <c r="AT1621" s="135">
        <v>1.617</v>
      </c>
      <c r="AU1621" s="135">
        <f t="shared" si="181"/>
        <v>590.20500000000004</v>
      </c>
      <c r="AV1621" s="176">
        <f t="shared" si="177"/>
        <v>1.041696610151353</v>
      </c>
      <c r="AW1621" s="135">
        <v>1.617</v>
      </c>
      <c r="AX1621" s="135">
        <f t="shared" si="182"/>
        <v>590.20500000000004</v>
      </c>
      <c r="AY1621" s="90">
        <f t="shared" si="178"/>
        <v>0.25206309587314946</v>
      </c>
      <c r="AZ1621" s="176">
        <f t="shared" si="179"/>
        <v>1.3545358651935318</v>
      </c>
    </row>
    <row r="1622" spans="43:52" x14ac:dyDescent="0.35">
      <c r="AQ1622" s="135">
        <v>1.6180000000000001</v>
      </c>
      <c r="AR1622" s="135">
        <f t="shared" si="180"/>
        <v>590.57000000000005</v>
      </c>
      <c r="AS1622" s="176">
        <f t="shared" si="176"/>
        <v>6.0776159169029551E-2</v>
      </c>
      <c r="AT1622" s="135">
        <v>1.6180000000000001</v>
      </c>
      <c r="AU1622" s="135">
        <f t="shared" si="181"/>
        <v>590.57000000000005</v>
      </c>
      <c r="AV1622" s="176">
        <f t="shared" si="177"/>
        <v>1.041696610151353</v>
      </c>
      <c r="AW1622" s="135">
        <v>1.6180000000000001</v>
      </c>
      <c r="AX1622" s="135">
        <f t="shared" si="182"/>
        <v>590.57000000000005</v>
      </c>
      <c r="AY1622" s="90">
        <f t="shared" si="178"/>
        <v>0.25240557184106865</v>
      </c>
      <c r="AZ1622" s="176">
        <f t="shared" si="179"/>
        <v>1.3548783411614511</v>
      </c>
    </row>
    <row r="1623" spans="43:52" x14ac:dyDescent="0.35">
      <c r="AQ1623" s="135">
        <v>1.619</v>
      </c>
      <c r="AR1623" s="135">
        <f t="shared" si="180"/>
        <v>590.93499999999995</v>
      </c>
      <c r="AS1623" s="176">
        <f t="shared" si="176"/>
        <v>6.0776159169029551E-2</v>
      </c>
      <c r="AT1623" s="135">
        <v>1.619</v>
      </c>
      <c r="AU1623" s="135">
        <f t="shared" si="181"/>
        <v>590.93499999999995</v>
      </c>
      <c r="AV1623" s="176">
        <f t="shared" si="177"/>
        <v>1.041696610151353</v>
      </c>
      <c r="AW1623" s="135">
        <v>1.619</v>
      </c>
      <c r="AX1623" s="135">
        <f t="shared" si="182"/>
        <v>590.93499999999995</v>
      </c>
      <c r="AY1623" s="90">
        <f t="shared" si="178"/>
        <v>0.25274804780898713</v>
      </c>
      <c r="AZ1623" s="176">
        <f t="shared" si="179"/>
        <v>1.3552208171293696</v>
      </c>
    </row>
    <row r="1624" spans="43:52" x14ac:dyDescent="0.35">
      <c r="AQ1624" s="135">
        <v>1.62</v>
      </c>
      <c r="AR1624" s="135">
        <f t="shared" si="180"/>
        <v>591.30000000000007</v>
      </c>
      <c r="AS1624" s="176">
        <f t="shared" si="176"/>
        <v>6.0776159169029551E-2</v>
      </c>
      <c r="AT1624" s="135">
        <v>1.62</v>
      </c>
      <c r="AU1624" s="135">
        <f t="shared" si="181"/>
        <v>591.30000000000007</v>
      </c>
      <c r="AV1624" s="176">
        <f t="shared" si="177"/>
        <v>1.041696610151353</v>
      </c>
      <c r="AW1624" s="135">
        <v>1.62</v>
      </c>
      <c r="AX1624" s="135">
        <f t="shared" si="182"/>
        <v>591.30000000000007</v>
      </c>
      <c r="AY1624" s="90">
        <f t="shared" si="178"/>
        <v>0.25309052377690389</v>
      </c>
      <c r="AZ1624" s="176">
        <f t="shared" si="179"/>
        <v>1.3555632930972863</v>
      </c>
    </row>
    <row r="1625" spans="43:52" x14ac:dyDescent="0.35">
      <c r="AQ1625" s="135">
        <v>1.621</v>
      </c>
      <c r="AR1625" s="135">
        <f t="shared" si="180"/>
        <v>591.66499999999996</v>
      </c>
      <c r="AS1625" s="176">
        <f t="shared" si="176"/>
        <v>6.0776159169029551E-2</v>
      </c>
      <c r="AT1625" s="135">
        <v>1.621</v>
      </c>
      <c r="AU1625" s="135">
        <f t="shared" si="181"/>
        <v>591.66499999999996</v>
      </c>
      <c r="AV1625" s="176">
        <f t="shared" si="177"/>
        <v>1.041696610151353</v>
      </c>
      <c r="AW1625" s="135">
        <v>1.621</v>
      </c>
      <c r="AX1625" s="135">
        <f t="shared" si="182"/>
        <v>591.66499999999996</v>
      </c>
      <c r="AY1625" s="90">
        <f t="shared" si="178"/>
        <v>0.2534329997448197</v>
      </c>
      <c r="AZ1625" s="176">
        <f t="shared" si="179"/>
        <v>1.3559057690652021</v>
      </c>
    </row>
    <row r="1626" spans="43:52" x14ac:dyDescent="0.35">
      <c r="AQ1626" s="135">
        <v>1.6220000000000001</v>
      </c>
      <c r="AR1626" s="135">
        <f t="shared" si="180"/>
        <v>592.03000000000009</v>
      </c>
      <c r="AS1626" s="176">
        <f t="shared" si="176"/>
        <v>6.0776159169029551E-2</v>
      </c>
      <c r="AT1626" s="135">
        <v>1.6220000000000001</v>
      </c>
      <c r="AU1626" s="135">
        <f t="shared" si="181"/>
        <v>592.03000000000009</v>
      </c>
      <c r="AV1626" s="176">
        <f t="shared" si="177"/>
        <v>1.041696610151353</v>
      </c>
      <c r="AW1626" s="135">
        <v>1.6220000000000001</v>
      </c>
      <c r="AX1626" s="135">
        <f t="shared" si="182"/>
        <v>592.03000000000009</v>
      </c>
      <c r="AY1626" s="90">
        <f t="shared" si="178"/>
        <v>0.25377547571273423</v>
      </c>
      <c r="AZ1626" s="176">
        <f t="shared" si="179"/>
        <v>1.3562482450331166</v>
      </c>
    </row>
    <row r="1627" spans="43:52" x14ac:dyDescent="0.35">
      <c r="AQ1627" s="135">
        <v>1.623</v>
      </c>
      <c r="AR1627" s="135">
        <f t="shared" si="180"/>
        <v>592.39499999999998</v>
      </c>
      <c r="AS1627" s="176">
        <f t="shared" si="176"/>
        <v>6.0776159169029551E-2</v>
      </c>
      <c r="AT1627" s="135">
        <v>1.623</v>
      </c>
      <c r="AU1627" s="135">
        <f t="shared" si="181"/>
        <v>592.39499999999998</v>
      </c>
      <c r="AV1627" s="176">
        <f t="shared" si="177"/>
        <v>1.041696610151353</v>
      </c>
      <c r="AW1627" s="135">
        <v>1.623</v>
      </c>
      <c r="AX1627" s="135">
        <f t="shared" si="182"/>
        <v>592.39499999999998</v>
      </c>
      <c r="AY1627" s="90">
        <f t="shared" si="178"/>
        <v>0.25411790905762721</v>
      </c>
      <c r="AZ1627" s="176">
        <f t="shared" si="179"/>
        <v>1.3565906783780095</v>
      </c>
    </row>
    <row r="1628" spans="43:52" x14ac:dyDescent="0.35">
      <c r="AQ1628" s="135">
        <v>1.6240000000000001</v>
      </c>
      <c r="AR1628" s="135">
        <f t="shared" si="180"/>
        <v>592.76</v>
      </c>
      <c r="AS1628" s="176">
        <f t="shared" si="176"/>
        <v>6.0776159169029551E-2</v>
      </c>
      <c r="AT1628" s="135">
        <v>1.6240000000000001</v>
      </c>
      <c r="AU1628" s="135">
        <f t="shared" si="181"/>
        <v>592.76</v>
      </c>
      <c r="AV1628" s="176">
        <f t="shared" si="177"/>
        <v>1.041696610151353</v>
      </c>
      <c r="AW1628" s="135">
        <v>1.6240000000000001</v>
      </c>
      <c r="AX1628" s="135">
        <f t="shared" si="182"/>
        <v>592.76</v>
      </c>
      <c r="AY1628" s="90">
        <f t="shared" si="178"/>
        <v>0.25446038502553914</v>
      </c>
      <c r="AZ1628" s="176">
        <f t="shared" si="179"/>
        <v>1.3569331543459215</v>
      </c>
    </row>
    <row r="1629" spans="43:52" x14ac:dyDescent="0.35">
      <c r="AQ1629" s="135">
        <v>1.625</v>
      </c>
      <c r="AR1629" s="135">
        <f t="shared" si="180"/>
        <v>593.125</v>
      </c>
      <c r="AS1629" s="176">
        <f t="shared" si="176"/>
        <v>6.0776159169029551E-2</v>
      </c>
      <c r="AT1629" s="135">
        <v>1.625</v>
      </c>
      <c r="AU1629" s="135">
        <f t="shared" si="181"/>
        <v>593.125</v>
      </c>
      <c r="AV1629" s="176">
        <f t="shared" si="177"/>
        <v>1.041696610151353</v>
      </c>
      <c r="AW1629" s="135">
        <v>1.625</v>
      </c>
      <c r="AX1629" s="135">
        <f t="shared" si="182"/>
        <v>593.125</v>
      </c>
      <c r="AY1629" s="90">
        <f t="shared" si="178"/>
        <v>0.25480286099345006</v>
      </c>
      <c r="AZ1629" s="176">
        <f t="shared" si="179"/>
        <v>1.3572756303138325</v>
      </c>
    </row>
    <row r="1630" spans="43:52" x14ac:dyDescent="0.35">
      <c r="AQ1630" s="135">
        <v>1.6259999999999999</v>
      </c>
      <c r="AR1630" s="135">
        <f t="shared" si="180"/>
        <v>593.49</v>
      </c>
      <c r="AS1630" s="176">
        <f t="shared" si="176"/>
        <v>6.0776159169029551E-2</v>
      </c>
      <c r="AT1630" s="135">
        <v>1.6259999999999999</v>
      </c>
      <c r="AU1630" s="135">
        <f t="shared" si="181"/>
        <v>593.49</v>
      </c>
      <c r="AV1630" s="176">
        <f t="shared" si="177"/>
        <v>1.041696610151353</v>
      </c>
      <c r="AW1630" s="135">
        <v>1.6259999999999999</v>
      </c>
      <c r="AX1630" s="135">
        <f t="shared" si="182"/>
        <v>593.49</v>
      </c>
      <c r="AY1630" s="90">
        <f t="shared" si="178"/>
        <v>0.25514533696135971</v>
      </c>
      <c r="AZ1630" s="176">
        <f t="shared" si="179"/>
        <v>1.3576181062817421</v>
      </c>
    </row>
    <row r="1631" spans="43:52" x14ac:dyDescent="0.35">
      <c r="AQ1631" s="135">
        <v>1.627</v>
      </c>
      <c r="AR1631" s="135">
        <f t="shared" si="180"/>
        <v>593.85500000000002</v>
      </c>
      <c r="AS1631" s="176">
        <f t="shared" si="176"/>
        <v>6.0776159169029551E-2</v>
      </c>
      <c r="AT1631" s="135">
        <v>1.627</v>
      </c>
      <c r="AU1631" s="135">
        <f t="shared" si="181"/>
        <v>593.85500000000002</v>
      </c>
      <c r="AV1631" s="176">
        <f t="shared" si="177"/>
        <v>1.041696610151353</v>
      </c>
      <c r="AW1631" s="135">
        <v>1.627</v>
      </c>
      <c r="AX1631" s="135">
        <f t="shared" si="182"/>
        <v>593.85500000000002</v>
      </c>
      <c r="AY1631" s="90">
        <f t="shared" si="178"/>
        <v>0.25548781292926792</v>
      </c>
      <c r="AZ1631" s="176">
        <f t="shared" si="179"/>
        <v>1.3579605822496503</v>
      </c>
    </row>
    <row r="1632" spans="43:52" x14ac:dyDescent="0.35">
      <c r="AQ1632" s="135">
        <v>1.6279999999999999</v>
      </c>
      <c r="AR1632" s="135">
        <f t="shared" si="180"/>
        <v>594.21999999999991</v>
      </c>
      <c r="AS1632" s="176">
        <f t="shared" si="176"/>
        <v>6.0776159169029551E-2</v>
      </c>
      <c r="AT1632" s="135">
        <v>1.6279999999999999</v>
      </c>
      <c r="AU1632" s="135">
        <f t="shared" si="181"/>
        <v>594.21999999999991</v>
      </c>
      <c r="AV1632" s="176">
        <f t="shared" si="177"/>
        <v>1.041696610151353</v>
      </c>
      <c r="AW1632" s="135">
        <v>1.6279999999999999</v>
      </c>
      <c r="AX1632" s="135">
        <f t="shared" si="182"/>
        <v>594.21999999999991</v>
      </c>
      <c r="AY1632" s="90">
        <f t="shared" si="178"/>
        <v>0.25583028889717535</v>
      </c>
      <c r="AZ1632" s="176">
        <f t="shared" si="179"/>
        <v>1.3583030582175577</v>
      </c>
    </row>
    <row r="1633" spans="43:52" x14ac:dyDescent="0.35">
      <c r="AQ1633" s="135">
        <v>1.629</v>
      </c>
      <c r="AR1633" s="135">
        <f t="shared" si="180"/>
        <v>594.58500000000004</v>
      </c>
      <c r="AS1633" s="176">
        <f t="shared" si="176"/>
        <v>6.0776159169029551E-2</v>
      </c>
      <c r="AT1633" s="135">
        <v>1.629</v>
      </c>
      <c r="AU1633" s="135">
        <f t="shared" si="181"/>
        <v>594.58500000000004</v>
      </c>
      <c r="AV1633" s="176">
        <f t="shared" si="177"/>
        <v>1.041696610151353</v>
      </c>
      <c r="AW1633" s="135">
        <v>1.629</v>
      </c>
      <c r="AX1633" s="135">
        <f t="shared" si="182"/>
        <v>594.58500000000004</v>
      </c>
      <c r="AY1633" s="90">
        <f t="shared" si="178"/>
        <v>0.25617276486508117</v>
      </c>
      <c r="AZ1633" s="176">
        <f t="shared" si="179"/>
        <v>1.3586455341854635</v>
      </c>
    </row>
    <row r="1634" spans="43:52" x14ac:dyDescent="0.35">
      <c r="AQ1634" s="135">
        <v>1.63</v>
      </c>
      <c r="AR1634" s="135">
        <f t="shared" si="180"/>
        <v>594.94999999999993</v>
      </c>
      <c r="AS1634" s="176">
        <f t="shared" si="176"/>
        <v>6.0776159169029551E-2</v>
      </c>
      <c r="AT1634" s="135">
        <v>1.63</v>
      </c>
      <c r="AU1634" s="135">
        <f t="shared" si="181"/>
        <v>594.94999999999993</v>
      </c>
      <c r="AV1634" s="176">
        <f t="shared" si="177"/>
        <v>1.041696610151353</v>
      </c>
      <c r="AW1634" s="135">
        <v>1.63</v>
      </c>
      <c r="AX1634" s="135">
        <f t="shared" si="182"/>
        <v>594.94999999999993</v>
      </c>
      <c r="AY1634" s="90">
        <f t="shared" si="178"/>
        <v>0.25651524083298594</v>
      </c>
      <c r="AZ1634" s="176">
        <f t="shared" si="179"/>
        <v>1.3589880101533685</v>
      </c>
    </row>
    <row r="1635" spans="43:52" x14ac:dyDescent="0.35">
      <c r="AQ1635" s="135">
        <v>1.631</v>
      </c>
      <c r="AR1635" s="135">
        <f t="shared" si="180"/>
        <v>595.31500000000005</v>
      </c>
      <c r="AS1635" s="176">
        <f t="shared" si="176"/>
        <v>6.0776159169029551E-2</v>
      </c>
      <c r="AT1635" s="135">
        <v>1.631</v>
      </c>
      <c r="AU1635" s="135">
        <f t="shared" si="181"/>
        <v>595.31500000000005</v>
      </c>
      <c r="AV1635" s="176">
        <f t="shared" si="177"/>
        <v>1.041696610151353</v>
      </c>
      <c r="AW1635" s="135">
        <v>1.631</v>
      </c>
      <c r="AX1635" s="135">
        <f t="shared" si="182"/>
        <v>595.31500000000005</v>
      </c>
      <c r="AY1635" s="90">
        <f t="shared" si="178"/>
        <v>0.2568576741778692</v>
      </c>
      <c r="AZ1635" s="176">
        <f t="shared" si="179"/>
        <v>1.3593304434982516</v>
      </c>
    </row>
    <row r="1636" spans="43:52" x14ac:dyDescent="0.35">
      <c r="AQ1636" s="135">
        <v>1.6319999999999999</v>
      </c>
      <c r="AR1636" s="135">
        <f t="shared" si="180"/>
        <v>595.67999999999995</v>
      </c>
      <c r="AS1636" s="176">
        <f t="shared" si="176"/>
        <v>6.0776159169029551E-2</v>
      </c>
      <c r="AT1636" s="135">
        <v>1.6319999999999999</v>
      </c>
      <c r="AU1636" s="135">
        <f t="shared" si="181"/>
        <v>595.67999999999995</v>
      </c>
      <c r="AV1636" s="176">
        <f t="shared" si="177"/>
        <v>1.041696610151353</v>
      </c>
      <c r="AW1636" s="135">
        <v>1.6319999999999999</v>
      </c>
      <c r="AX1636" s="135">
        <f t="shared" si="182"/>
        <v>595.67999999999995</v>
      </c>
      <c r="AY1636" s="90">
        <f t="shared" si="178"/>
        <v>0.25720015014577152</v>
      </c>
      <c r="AZ1636" s="176">
        <f t="shared" si="179"/>
        <v>1.3596729194661539</v>
      </c>
    </row>
    <row r="1637" spans="43:52" x14ac:dyDescent="0.35">
      <c r="AQ1637" s="135">
        <v>1.633</v>
      </c>
      <c r="AR1637" s="135">
        <f t="shared" si="180"/>
        <v>596.04499999999996</v>
      </c>
      <c r="AS1637" s="176">
        <f t="shared" si="176"/>
        <v>6.0776159169029551E-2</v>
      </c>
      <c r="AT1637" s="135">
        <v>1.633</v>
      </c>
      <c r="AU1637" s="135">
        <f t="shared" si="181"/>
        <v>596.04499999999996</v>
      </c>
      <c r="AV1637" s="176">
        <f t="shared" si="177"/>
        <v>1.041696610151353</v>
      </c>
      <c r="AW1637" s="135">
        <v>1.633</v>
      </c>
      <c r="AX1637" s="135">
        <f t="shared" si="182"/>
        <v>596.04499999999996</v>
      </c>
      <c r="AY1637" s="90">
        <f t="shared" si="178"/>
        <v>0.2575426261136724</v>
      </c>
      <c r="AZ1637" s="176">
        <f t="shared" si="179"/>
        <v>1.3600153954340548</v>
      </c>
    </row>
    <row r="1638" spans="43:52" x14ac:dyDescent="0.35">
      <c r="AQ1638" s="135">
        <v>1.6339999999999999</v>
      </c>
      <c r="AR1638" s="135">
        <f t="shared" si="180"/>
        <v>596.41</v>
      </c>
      <c r="AS1638" s="176">
        <f t="shared" si="176"/>
        <v>6.0776159169029551E-2</v>
      </c>
      <c r="AT1638" s="135">
        <v>1.6339999999999999</v>
      </c>
      <c r="AU1638" s="135">
        <f t="shared" si="181"/>
        <v>596.41</v>
      </c>
      <c r="AV1638" s="176">
        <f t="shared" si="177"/>
        <v>1.041696610151353</v>
      </c>
      <c r="AW1638" s="135">
        <v>1.6339999999999999</v>
      </c>
      <c r="AX1638" s="135">
        <f t="shared" si="182"/>
        <v>596.41</v>
      </c>
      <c r="AY1638" s="90">
        <f t="shared" si="178"/>
        <v>0.25788510208157234</v>
      </c>
      <c r="AZ1638" s="176">
        <f t="shared" si="179"/>
        <v>1.3603578714019546</v>
      </c>
    </row>
    <row r="1639" spans="43:52" x14ac:dyDescent="0.35">
      <c r="AQ1639" s="135">
        <v>1.635</v>
      </c>
      <c r="AR1639" s="135">
        <f t="shared" si="180"/>
        <v>596.77499999999998</v>
      </c>
      <c r="AS1639" s="176">
        <f t="shared" si="176"/>
        <v>6.0776159169029551E-2</v>
      </c>
      <c r="AT1639" s="135">
        <v>1.635</v>
      </c>
      <c r="AU1639" s="135">
        <f t="shared" si="181"/>
        <v>596.77499999999998</v>
      </c>
      <c r="AV1639" s="176">
        <f t="shared" si="177"/>
        <v>1.041696610151353</v>
      </c>
      <c r="AW1639" s="135">
        <v>1.635</v>
      </c>
      <c r="AX1639" s="135">
        <f t="shared" si="182"/>
        <v>596.77499999999998</v>
      </c>
      <c r="AY1639" s="90">
        <f t="shared" si="178"/>
        <v>0.258227578049471</v>
      </c>
      <c r="AZ1639" s="176">
        <f t="shared" si="179"/>
        <v>1.3607003473698533</v>
      </c>
    </row>
    <row r="1640" spans="43:52" x14ac:dyDescent="0.35">
      <c r="AQ1640" s="135">
        <v>1.6359999999999999</v>
      </c>
      <c r="AR1640" s="135">
        <f t="shared" si="180"/>
        <v>597.14</v>
      </c>
      <c r="AS1640" s="176">
        <f t="shared" si="176"/>
        <v>6.0776159169029551E-2</v>
      </c>
      <c r="AT1640" s="135">
        <v>1.6359999999999999</v>
      </c>
      <c r="AU1640" s="135">
        <f t="shared" si="181"/>
        <v>597.14</v>
      </c>
      <c r="AV1640" s="176">
        <f t="shared" si="177"/>
        <v>1.041696610151353</v>
      </c>
      <c r="AW1640" s="135">
        <v>1.6359999999999999</v>
      </c>
      <c r="AX1640" s="135">
        <f t="shared" si="182"/>
        <v>597.14</v>
      </c>
      <c r="AY1640" s="90">
        <f t="shared" si="178"/>
        <v>0.25857005401736821</v>
      </c>
      <c r="AZ1640" s="176">
        <f t="shared" si="179"/>
        <v>1.3610428233377507</v>
      </c>
    </row>
    <row r="1641" spans="43:52" x14ac:dyDescent="0.35">
      <c r="AQ1641" s="135">
        <v>1.637</v>
      </c>
      <c r="AR1641" s="135">
        <f t="shared" si="180"/>
        <v>597.505</v>
      </c>
      <c r="AS1641" s="176">
        <f t="shared" si="176"/>
        <v>6.0776159169029551E-2</v>
      </c>
      <c r="AT1641" s="135">
        <v>1.637</v>
      </c>
      <c r="AU1641" s="135">
        <f t="shared" si="181"/>
        <v>597.505</v>
      </c>
      <c r="AV1641" s="176">
        <f t="shared" si="177"/>
        <v>1.041696610151353</v>
      </c>
      <c r="AW1641" s="135">
        <v>1.637</v>
      </c>
      <c r="AX1641" s="135">
        <f t="shared" si="182"/>
        <v>597.505</v>
      </c>
      <c r="AY1641" s="90">
        <f t="shared" si="178"/>
        <v>0.25891252998526465</v>
      </c>
      <c r="AZ1641" s="176">
        <f t="shared" si="179"/>
        <v>1.361385299305647</v>
      </c>
    </row>
    <row r="1642" spans="43:52" x14ac:dyDescent="0.35">
      <c r="AQ1642" s="135">
        <v>1.6379999999999999</v>
      </c>
      <c r="AR1642" s="135">
        <f t="shared" si="180"/>
        <v>597.87</v>
      </c>
      <c r="AS1642" s="176">
        <f t="shared" si="176"/>
        <v>6.0776159169029551E-2</v>
      </c>
      <c r="AT1642" s="135">
        <v>1.6379999999999999</v>
      </c>
      <c r="AU1642" s="135">
        <f t="shared" si="181"/>
        <v>597.87</v>
      </c>
      <c r="AV1642" s="176">
        <f t="shared" si="177"/>
        <v>1.041696610151353</v>
      </c>
      <c r="AW1642" s="135">
        <v>1.6379999999999999</v>
      </c>
      <c r="AX1642" s="135">
        <f t="shared" si="182"/>
        <v>597.87</v>
      </c>
      <c r="AY1642" s="90">
        <f t="shared" si="178"/>
        <v>0.25925500595315942</v>
      </c>
      <c r="AZ1642" s="176">
        <f t="shared" si="179"/>
        <v>1.3617277752735419</v>
      </c>
    </row>
    <row r="1643" spans="43:52" x14ac:dyDescent="0.35">
      <c r="AQ1643" s="135">
        <v>1.639</v>
      </c>
      <c r="AR1643" s="135">
        <f t="shared" si="180"/>
        <v>598.23500000000001</v>
      </c>
      <c r="AS1643" s="176">
        <f t="shared" si="176"/>
        <v>6.0776159169029551E-2</v>
      </c>
      <c r="AT1643" s="135">
        <v>1.639</v>
      </c>
      <c r="AU1643" s="135">
        <f t="shared" si="181"/>
        <v>598.23500000000001</v>
      </c>
      <c r="AV1643" s="176">
        <f t="shared" si="177"/>
        <v>1.041696610151353</v>
      </c>
      <c r="AW1643" s="135">
        <v>1.639</v>
      </c>
      <c r="AX1643" s="135">
        <f t="shared" si="182"/>
        <v>598.23500000000001</v>
      </c>
      <c r="AY1643" s="90">
        <f t="shared" si="178"/>
        <v>0.25959743929803292</v>
      </c>
      <c r="AZ1643" s="176">
        <f t="shared" si="179"/>
        <v>1.3620702086184153</v>
      </c>
    </row>
    <row r="1644" spans="43:52" x14ac:dyDescent="0.35">
      <c r="AQ1644" s="135">
        <v>1.64</v>
      </c>
      <c r="AR1644" s="135">
        <f t="shared" si="180"/>
        <v>598.59999999999991</v>
      </c>
      <c r="AS1644" s="176">
        <f t="shared" si="176"/>
        <v>6.0776159169029551E-2</v>
      </c>
      <c r="AT1644" s="135">
        <v>1.64</v>
      </c>
      <c r="AU1644" s="135">
        <f t="shared" si="181"/>
        <v>598.59999999999991</v>
      </c>
      <c r="AV1644" s="176">
        <f t="shared" si="177"/>
        <v>1.041696610151353</v>
      </c>
      <c r="AW1644" s="135">
        <v>1.64</v>
      </c>
      <c r="AX1644" s="135">
        <f t="shared" si="182"/>
        <v>598.59999999999991</v>
      </c>
      <c r="AY1644" s="90">
        <f t="shared" si="178"/>
        <v>0.25993991526592525</v>
      </c>
      <c r="AZ1644" s="176">
        <f t="shared" si="179"/>
        <v>1.3624126845863076</v>
      </c>
    </row>
    <row r="1645" spans="43:52" x14ac:dyDescent="0.35">
      <c r="AQ1645" s="135">
        <v>1.641</v>
      </c>
      <c r="AR1645" s="135">
        <f t="shared" si="180"/>
        <v>598.96500000000003</v>
      </c>
      <c r="AS1645" s="176">
        <f t="shared" si="176"/>
        <v>6.0776159169029551E-2</v>
      </c>
      <c r="AT1645" s="135">
        <v>1.641</v>
      </c>
      <c r="AU1645" s="135">
        <f t="shared" si="181"/>
        <v>598.96500000000003</v>
      </c>
      <c r="AV1645" s="176">
        <f t="shared" si="177"/>
        <v>1.041696610151353</v>
      </c>
      <c r="AW1645" s="135">
        <v>1.641</v>
      </c>
      <c r="AX1645" s="135">
        <f t="shared" si="182"/>
        <v>598.96500000000003</v>
      </c>
      <c r="AY1645" s="90">
        <f t="shared" si="178"/>
        <v>0.26028239123381658</v>
      </c>
      <c r="AZ1645" s="176">
        <f t="shared" si="179"/>
        <v>1.362755160554199</v>
      </c>
    </row>
    <row r="1646" spans="43:52" x14ac:dyDescent="0.35">
      <c r="AQ1646" s="135">
        <v>1.6419999999999999</v>
      </c>
      <c r="AR1646" s="135">
        <f t="shared" si="180"/>
        <v>599.32999999999993</v>
      </c>
      <c r="AS1646" s="176">
        <f t="shared" si="176"/>
        <v>6.0776159169029551E-2</v>
      </c>
      <c r="AT1646" s="135">
        <v>1.6419999999999999</v>
      </c>
      <c r="AU1646" s="135">
        <f t="shared" si="181"/>
        <v>599.32999999999993</v>
      </c>
      <c r="AV1646" s="176">
        <f t="shared" si="177"/>
        <v>1.041696610151353</v>
      </c>
      <c r="AW1646" s="135">
        <v>1.6419999999999999</v>
      </c>
      <c r="AX1646" s="135">
        <f t="shared" si="182"/>
        <v>599.32999999999993</v>
      </c>
      <c r="AY1646" s="90">
        <f t="shared" si="178"/>
        <v>0.26062486720170669</v>
      </c>
      <c r="AZ1646" s="176">
        <f t="shared" si="179"/>
        <v>1.363097636522089</v>
      </c>
    </row>
    <row r="1647" spans="43:52" x14ac:dyDescent="0.35">
      <c r="AQ1647" s="135">
        <v>1.643</v>
      </c>
      <c r="AR1647" s="135">
        <f t="shared" si="180"/>
        <v>599.69500000000005</v>
      </c>
      <c r="AS1647" s="176">
        <f t="shared" si="176"/>
        <v>6.0776159169029551E-2</v>
      </c>
      <c r="AT1647" s="135">
        <v>1.643</v>
      </c>
      <c r="AU1647" s="135">
        <f t="shared" si="181"/>
        <v>599.69500000000005</v>
      </c>
      <c r="AV1647" s="176">
        <f t="shared" si="177"/>
        <v>1.041696610151353</v>
      </c>
      <c r="AW1647" s="135">
        <v>1.643</v>
      </c>
      <c r="AX1647" s="135">
        <f t="shared" si="182"/>
        <v>599.69500000000005</v>
      </c>
      <c r="AY1647" s="90">
        <f t="shared" si="178"/>
        <v>0.26096734316959558</v>
      </c>
      <c r="AZ1647" s="176">
        <f t="shared" si="179"/>
        <v>1.363440112489978</v>
      </c>
    </row>
    <row r="1648" spans="43:52" x14ac:dyDescent="0.35">
      <c r="AQ1648" s="135">
        <v>1.6439999999999999</v>
      </c>
      <c r="AR1648" s="135">
        <f t="shared" si="180"/>
        <v>600.05999999999995</v>
      </c>
      <c r="AS1648" s="176">
        <f t="shared" si="176"/>
        <v>6.0776159169029551E-2</v>
      </c>
      <c r="AT1648" s="135">
        <v>1.6439999999999999</v>
      </c>
      <c r="AU1648" s="135">
        <f t="shared" si="181"/>
        <v>600.05999999999995</v>
      </c>
      <c r="AV1648" s="176">
        <f t="shared" si="177"/>
        <v>1.041696610151353</v>
      </c>
      <c r="AW1648" s="135">
        <v>1.6439999999999999</v>
      </c>
      <c r="AX1648" s="135">
        <f t="shared" si="182"/>
        <v>600.05999999999995</v>
      </c>
      <c r="AY1648" s="90">
        <f t="shared" si="178"/>
        <v>0.2613098191374833</v>
      </c>
      <c r="AZ1648" s="176">
        <f t="shared" si="179"/>
        <v>1.3637825884578656</v>
      </c>
    </row>
    <row r="1649" spans="43:52" x14ac:dyDescent="0.35">
      <c r="AQ1649" s="135">
        <v>1.645</v>
      </c>
      <c r="AR1649" s="135">
        <f t="shared" si="180"/>
        <v>600.42499999999995</v>
      </c>
      <c r="AS1649" s="176">
        <f t="shared" si="176"/>
        <v>6.0776159169029551E-2</v>
      </c>
      <c r="AT1649" s="135">
        <v>1.645</v>
      </c>
      <c r="AU1649" s="135">
        <f t="shared" si="181"/>
        <v>600.42499999999995</v>
      </c>
      <c r="AV1649" s="176">
        <f t="shared" si="177"/>
        <v>1.041696610151353</v>
      </c>
      <c r="AW1649" s="135">
        <v>1.645</v>
      </c>
      <c r="AX1649" s="135">
        <f t="shared" si="182"/>
        <v>600.42499999999995</v>
      </c>
      <c r="AY1649" s="90">
        <f t="shared" si="178"/>
        <v>0.26165229510536953</v>
      </c>
      <c r="AZ1649" s="176">
        <f t="shared" si="179"/>
        <v>1.3641250644257519</v>
      </c>
    </row>
    <row r="1650" spans="43:52" x14ac:dyDescent="0.35">
      <c r="AQ1650" s="135">
        <v>1.6459999999999999</v>
      </c>
      <c r="AR1650" s="135">
        <f t="shared" si="180"/>
        <v>600.79</v>
      </c>
      <c r="AS1650" s="176">
        <f t="shared" si="176"/>
        <v>6.0776159169029551E-2</v>
      </c>
      <c r="AT1650" s="135">
        <v>1.6459999999999999</v>
      </c>
      <c r="AU1650" s="135">
        <f t="shared" si="181"/>
        <v>600.79</v>
      </c>
      <c r="AV1650" s="176">
        <f t="shared" si="177"/>
        <v>1.041696610151353</v>
      </c>
      <c r="AW1650" s="135">
        <v>1.6459999999999999</v>
      </c>
      <c r="AX1650" s="135">
        <f t="shared" si="182"/>
        <v>600.79</v>
      </c>
      <c r="AY1650" s="90">
        <f t="shared" si="178"/>
        <v>0.26199472845023442</v>
      </c>
      <c r="AZ1650" s="176">
        <f t="shared" si="179"/>
        <v>1.3644674977706168</v>
      </c>
    </row>
    <row r="1651" spans="43:52" x14ac:dyDescent="0.35">
      <c r="AQ1651" s="135">
        <v>1.647</v>
      </c>
      <c r="AR1651" s="135">
        <f t="shared" si="180"/>
        <v>601.15499999999997</v>
      </c>
      <c r="AS1651" s="176">
        <f t="shared" si="176"/>
        <v>6.0776159169029551E-2</v>
      </c>
      <c r="AT1651" s="135">
        <v>1.647</v>
      </c>
      <c r="AU1651" s="135">
        <f t="shared" si="181"/>
        <v>601.15499999999997</v>
      </c>
      <c r="AV1651" s="176">
        <f t="shared" si="177"/>
        <v>1.041696610151353</v>
      </c>
      <c r="AW1651" s="135">
        <v>1.647</v>
      </c>
      <c r="AX1651" s="135">
        <f t="shared" si="182"/>
        <v>601.15499999999997</v>
      </c>
      <c r="AY1651" s="90">
        <f t="shared" si="178"/>
        <v>0.26233720441811842</v>
      </c>
      <c r="AZ1651" s="176">
        <f t="shared" si="179"/>
        <v>1.3648099737385009</v>
      </c>
    </row>
    <row r="1652" spans="43:52" x14ac:dyDescent="0.35">
      <c r="AQ1652" s="135">
        <v>1.6479999999999999</v>
      </c>
      <c r="AR1652" s="135">
        <f t="shared" si="180"/>
        <v>601.52</v>
      </c>
      <c r="AS1652" s="176">
        <f t="shared" si="176"/>
        <v>6.0776159169029551E-2</v>
      </c>
      <c r="AT1652" s="135">
        <v>1.6479999999999999</v>
      </c>
      <c r="AU1652" s="135">
        <f t="shared" si="181"/>
        <v>601.52</v>
      </c>
      <c r="AV1652" s="176">
        <f t="shared" si="177"/>
        <v>1.041696610151353</v>
      </c>
      <c r="AW1652" s="135">
        <v>1.6479999999999999</v>
      </c>
      <c r="AX1652" s="135">
        <f t="shared" si="182"/>
        <v>601.52</v>
      </c>
      <c r="AY1652" s="90">
        <f t="shared" si="178"/>
        <v>0.26267968038600126</v>
      </c>
      <c r="AZ1652" s="176">
        <f t="shared" si="179"/>
        <v>1.3651524497063836</v>
      </c>
    </row>
    <row r="1653" spans="43:52" x14ac:dyDescent="0.35">
      <c r="AQ1653" s="135">
        <v>1.649</v>
      </c>
      <c r="AR1653" s="135">
        <f t="shared" si="180"/>
        <v>601.88499999999999</v>
      </c>
      <c r="AS1653" s="176">
        <f t="shared" si="176"/>
        <v>6.0776159169029551E-2</v>
      </c>
      <c r="AT1653" s="135">
        <v>1.649</v>
      </c>
      <c r="AU1653" s="135">
        <f t="shared" si="181"/>
        <v>601.88499999999999</v>
      </c>
      <c r="AV1653" s="176">
        <f t="shared" si="177"/>
        <v>1.041696610151353</v>
      </c>
      <c r="AW1653" s="135">
        <v>1.649</v>
      </c>
      <c r="AX1653" s="135">
        <f t="shared" si="182"/>
        <v>601.88499999999999</v>
      </c>
      <c r="AY1653" s="90">
        <f t="shared" si="178"/>
        <v>0.2630221563538826</v>
      </c>
      <c r="AZ1653" s="176">
        <f t="shared" si="179"/>
        <v>1.365494925674265</v>
      </c>
    </row>
    <row r="1654" spans="43:52" x14ac:dyDescent="0.35">
      <c r="AQ1654" s="135">
        <v>1.65</v>
      </c>
      <c r="AR1654" s="135">
        <f t="shared" si="180"/>
        <v>602.25</v>
      </c>
      <c r="AS1654" s="176">
        <f t="shared" si="176"/>
        <v>6.0776159169029551E-2</v>
      </c>
      <c r="AT1654" s="135">
        <v>1.65</v>
      </c>
      <c r="AU1654" s="135">
        <f t="shared" si="181"/>
        <v>602.25</v>
      </c>
      <c r="AV1654" s="176">
        <f t="shared" si="177"/>
        <v>1.041696610151353</v>
      </c>
      <c r="AW1654" s="135">
        <v>1.65</v>
      </c>
      <c r="AX1654" s="135">
        <f t="shared" si="182"/>
        <v>602.25</v>
      </c>
      <c r="AY1654" s="90">
        <f t="shared" si="178"/>
        <v>0.26336463232176288</v>
      </c>
      <c r="AZ1654" s="176">
        <f t="shared" si="179"/>
        <v>1.3658374016421453</v>
      </c>
    </row>
    <row r="1655" spans="43:52" x14ac:dyDescent="0.35">
      <c r="AQ1655" s="135">
        <v>1.651</v>
      </c>
      <c r="AR1655" s="135">
        <f t="shared" si="180"/>
        <v>602.61500000000001</v>
      </c>
      <c r="AS1655" s="176">
        <f t="shared" si="176"/>
        <v>6.0776159169029551E-2</v>
      </c>
      <c r="AT1655" s="135">
        <v>1.651</v>
      </c>
      <c r="AU1655" s="135">
        <f t="shared" si="181"/>
        <v>602.61500000000001</v>
      </c>
      <c r="AV1655" s="176">
        <f t="shared" si="177"/>
        <v>1.041696610151353</v>
      </c>
      <c r="AW1655" s="135">
        <v>1.651</v>
      </c>
      <c r="AX1655" s="135">
        <f t="shared" si="182"/>
        <v>602.61500000000001</v>
      </c>
      <c r="AY1655" s="90">
        <f t="shared" si="178"/>
        <v>0.263707108289642</v>
      </c>
      <c r="AZ1655" s="176">
        <f t="shared" si="179"/>
        <v>1.3661798776100245</v>
      </c>
    </row>
    <row r="1656" spans="43:52" x14ac:dyDescent="0.35">
      <c r="AQ1656" s="135">
        <v>1.6519999999999999</v>
      </c>
      <c r="AR1656" s="135">
        <f t="shared" si="180"/>
        <v>602.98</v>
      </c>
      <c r="AS1656" s="176">
        <f t="shared" si="176"/>
        <v>6.0776159169029551E-2</v>
      </c>
      <c r="AT1656" s="135">
        <v>1.6519999999999999</v>
      </c>
      <c r="AU1656" s="135">
        <f t="shared" si="181"/>
        <v>602.98</v>
      </c>
      <c r="AV1656" s="176">
        <f t="shared" si="177"/>
        <v>1.041696610151353</v>
      </c>
      <c r="AW1656" s="135">
        <v>1.6519999999999999</v>
      </c>
      <c r="AX1656" s="135">
        <f t="shared" si="182"/>
        <v>602.98</v>
      </c>
      <c r="AY1656" s="90">
        <f t="shared" si="178"/>
        <v>0.26404958425751973</v>
      </c>
      <c r="AZ1656" s="176">
        <f t="shared" si="179"/>
        <v>1.3665223535779021</v>
      </c>
    </row>
    <row r="1657" spans="43:52" x14ac:dyDescent="0.35">
      <c r="AQ1657" s="135">
        <v>1.653</v>
      </c>
      <c r="AR1657" s="135">
        <f t="shared" si="180"/>
        <v>603.34500000000003</v>
      </c>
      <c r="AS1657" s="176">
        <f t="shared" si="176"/>
        <v>6.0776159169029551E-2</v>
      </c>
      <c r="AT1657" s="135">
        <v>1.653</v>
      </c>
      <c r="AU1657" s="135">
        <f t="shared" si="181"/>
        <v>603.34500000000003</v>
      </c>
      <c r="AV1657" s="176">
        <f t="shared" si="177"/>
        <v>1.041696610151353</v>
      </c>
      <c r="AW1657" s="135">
        <v>1.653</v>
      </c>
      <c r="AX1657" s="135">
        <f t="shared" si="182"/>
        <v>603.34500000000003</v>
      </c>
      <c r="AY1657" s="90">
        <f t="shared" si="178"/>
        <v>0.26439206022539663</v>
      </c>
      <c r="AZ1657" s="176">
        <f t="shared" si="179"/>
        <v>1.366864829545779</v>
      </c>
    </row>
    <row r="1658" spans="43:52" x14ac:dyDescent="0.35">
      <c r="AQ1658" s="135">
        <v>1.6539999999999999</v>
      </c>
      <c r="AR1658" s="135">
        <f t="shared" si="180"/>
        <v>603.70999999999992</v>
      </c>
      <c r="AS1658" s="176">
        <f t="shared" si="176"/>
        <v>6.0776159169029551E-2</v>
      </c>
      <c r="AT1658" s="135">
        <v>1.6539999999999999</v>
      </c>
      <c r="AU1658" s="135">
        <f t="shared" si="181"/>
        <v>603.70999999999992</v>
      </c>
      <c r="AV1658" s="176">
        <f t="shared" si="177"/>
        <v>1.041696610151353</v>
      </c>
      <c r="AW1658" s="135">
        <v>1.6539999999999999</v>
      </c>
      <c r="AX1658" s="135">
        <f t="shared" si="182"/>
        <v>603.70999999999992</v>
      </c>
      <c r="AY1658" s="90">
        <f t="shared" si="178"/>
        <v>0.26473449357025175</v>
      </c>
      <c r="AZ1658" s="176">
        <f t="shared" si="179"/>
        <v>1.3672072628906342</v>
      </c>
    </row>
    <row r="1659" spans="43:52" x14ac:dyDescent="0.35">
      <c r="AQ1659" s="135">
        <v>1.655</v>
      </c>
      <c r="AR1659" s="135">
        <f t="shared" si="180"/>
        <v>604.07500000000005</v>
      </c>
      <c r="AS1659" s="176">
        <f t="shared" si="176"/>
        <v>6.0776159169029551E-2</v>
      </c>
      <c r="AT1659" s="135">
        <v>1.655</v>
      </c>
      <c r="AU1659" s="135">
        <f t="shared" si="181"/>
        <v>604.07500000000005</v>
      </c>
      <c r="AV1659" s="176">
        <f t="shared" si="177"/>
        <v>1.041696610151353</v>
      </c>
      <c r="AW1659" s="135">
        <v>1.655</v>
      </c>
      <c r="AX1659" s="135">
        <f t="shared" si="182"/>
        <v>604.07500000000005</v>
      </c>
      <c r="AY1659" s="90">
        <f t="shared" si="178"/>
        <v>0.26507696953812576</v>
      </c>
      <c r="AZ1659" s="176">
        <f t="shared" si="179"/>
        <v>1.3675497388585081</v>
      </c>
    </row>
    <row r="1660" spans="43:52" x14ac:dyDescent="0.35">
      <c r="AQ1660" s="135">
        <v>1.6559999999999999</v>
      </c>
      <c r="AR1660" s="135">
        <f t="shared" si="180"/>
        <v>604.43999999999994</v>
      </c>
      <c r="AS1660" s="176">
        <f t="shared" si="176"/>
        <v>6.0776159169029551E-2</v>
      </c>
      <c r="AT1660" s="135">
        <v>1.6559999999999999</v>
      </c>
      <c r="AU1660" s="135">
        <f t="shared" si="181"/>
        <v>604.43999999999994</v>
      </c>
      <c r="AV1660" s="176">
        <f t="shared" si="177"/>
        <v>1.041696610151353</v>
      </c>
      <c r="AW1660" s="135">
        <v>1.6559999999999999</v>
      </c>
      <c r="AX1660" s="135">
        <f t="shared" si="182"/>
        <v>604.43999999999994</v>
      </c>
      <c r="AY1660" s="90">
        <f t="shared" si="178"/>
        <v>0.26541944550599877</v>
      </c>
      <c r="AZ1660" s="176">
        <f t="shared" si="179"/>
        <v>1.3678922148263812</v>
      </c>
    </row>
    <row r="1661" spans="43:52" x14ac:dyDescent="0.35">
      <c r="AQ1661" s="135">
        <v>1.657</v>
      </c>
      <c r="AR1661" s="135">
        <f t="shared" si="180"/>
        <v>604.80500000000006</v>
      </c>
      <c r="AS1661" s="176">
        <f t="shared" si="176"/>
        <v>6.0776159169029551E-2</v>
      </c>
      <c r="AT1661" s="135">
        <v>1.657</v>
      </c>
      <c r="AU1661" s="135">
        <f t="shared" si="181"/>
        <v>604.80500000000006</v>
      </c>
      <c r="AV1661" s="176">
        <f t="shared" si="177"/>
        <v>1.041696610151353</v>
      </c>
      <c r="AW1661" s="135">
        <v>1.657</v>
      </c>
      <c r="AX1661" s="135">
        <f t="shared" si="182"/>
        <v>604.80500000000006</v>
      </c>
      <c r="AY1661" s="90">
        <f t="shared" si="178"/>
        <v>0.26576192147387057</v>
      </c>
      <c r="AZ1661" s="176">
        <f t="shared" si="179"/>
        <v>1.3682346907942531</v>
      </c>
    </row>
    <row r="1662" spans="43:52" x14ac:dyDescent="0.35">
      <c r="AQ1662" s="135">
        <v>1.6579999999999999</v>
      </c>
      <c r="AR1662" s="135">
        <f t="shared" si="180"/>
        <v>605.16999999999996</v>
      </c>
      <c r="AS1662" s="176">
        <f t="shared" si="176"/>
        <v>6.0776159169029551E-2</v>
      </c>
      <c r="AT1662" s="135">
        <v>1.6579999999999999</v>
      </c>
      <c r="AU1662" s="135">
        <f t="shared" si="181"/>
        <v>605.16999999999996</v>
      </c>
      <c r="AV1662" s="176">
        <f t="shared" si="177"/>
        <v>1.041696610151353</v>
      </c>
      <c r="AW1662" s="135">
        <v>1.6579999999999999</v>
      </c>
      <c r="AX1662" s="135">
        <f t="shared" si="182"/>
        <v>605.16999999999996</v>
      </c>
      <c r="AY1662" s="90">
        <f t="shared" si="178"/>
        <v>0.26610439744174091</v>
      </c>
      <c r="AZ1662" s="176">
        <f t="shared" si="179"/>
        <v>1.3685771667621234</v>
      </c>
    </row>
    <row r="1663" spans="43:52" x14ac:dyDescent="0.35">
      <c r="AQ1663" s="135">
        <v>1.659</v>
      </c>
      <c r="AR1663" s="135">
        <f t="shared" si="180"/>
        <v>605.53499999999997</v>
      </c>
      <c r="AS1663" s="176">
        <f t="shared" si="176"/>
        <v>6.0776159169029551E-2</v>
      </c>
      <c r="AT1663" s="135">
        <v>1.659</v>
      </c>
      <c r="AU1663" s="135">
        <f t="shared" si="181"/>
        <v>605.53499999999997</v>
      </c>
      <c r="AV1663" s="176">
        <f t="shared" si="177"/>
        <v>1.041696610151353</v>
      </c>
      <c r="AW1663" s="135">
        <v>1.659</v>
      </c>
      <c r="AX1663" s="135">
        <f t="shared" si="182"/>
        <v>605.53499999999997</v>
      </c>
      <c r="AY1663" s="90">
        <f t="shared" si="178"/>
        <v>0.26644687340961021</v>
      </c>
      <c r="AZ1663" s="176">
        <f t="shared" si="179"/>
        <v>1.3689196427299926</v>
      </c>
    </row>
    <row r="1664" spans="43:52" x14ac:dyDescent="0.35">
      <c r="AQ1664" s="135">
        <v>1.66</v>
      </c>
      <c r="AR1664" s="135">
        <f t="shared" si="180"/>
        <v>605.9</v>
      </c>
      <c r="AS1664" s="176">
        <f t="shared" si="176"/>
        <v>6.0776159169029551E-2</v>
      </c>
      <c r="AT1664" s="135">
        <v>1.66</v>
      </c>
      <c r="AU1664" s="135">
        <f t="shared" si="181"/>
        <v>605.9</v>
      </c>
      <c r="AV1664" s="176">
        <f t="shared" si="177"/>
        <v>1.041696610151353</v>
      </c>
      <c r="AW1664" s="135">
        <v>1.66</v>
      </c>
      <c r="AX1664" s="135">
        <f t="shared" si="182"/>
        <v>605.9</v>
      </c>
      <c r="AY1664" s="90">
        <f t="shared" si="178"/>
        <v>0.26678934937747839</v>
      </c>
      <c r="AZ1664" s="176">
        <f t="shared" si="179"/>
        <v>1.3692621186978609</v>
      </c>
    </row>
    <row r="1665" spans="43:52" x14ac:dyDescent="0.35">
      <c r="AQ1665" s="135">
        <v>1.661</v>
      </c>
      <c r="AR1665" s="135">
        <f t="shared" si="180"/>
        <v>606.26499999999999</v>
      </c>
      <c r="AS1665" s="176">
        <f t="shared" si="176"/>
        <v>6.0776159169029551E-2</v>
      </c>
      <c r="AT1665" s="135">
        <v>1.661</v>
      </c>
      <c r="AU1665" s="135">
        <f t="shared" si="181"/>
        <v>606.26499999999999</v>
      </c>
      <c r="AV1665" s="176">
        <f t="shared" si="177"/>
        <v>1.041696610151353</v>
      </c>
      <c r="AW1665" s="135">
        <v>1.661</v>
      </c>
      <c r="AX1665" s="135">
        <f t="shared" si="182"/>
        <v>606.26499999999999</v>
      </c>
      <c r="AY1665" s="90">
        <f t="shared" si="178"/>
        <v>0.26713182534534502</v>
      </c>
      <c r="AZ1665" s="176">
        <f t="shared" si="179"/>
        <v>1.3696045946657274</v>
      </c>
    </row>
    <row r="1666" spans="43:52" x14ac:dyDescent="0.35">
      <c r="AQ1666" s="135">
        <v>1.6619999999999999</v>
      </c>
      <c r="AR1666" s="135">
        <f t="shared" si="180"/>
        <v>606.63</v>
      </c>
      <c r="AS1666" s="176">
        <f t="shared" si="176"/>
        <v>6.0776159169029551E-2</v>
      </c>
      <c r="AT1666" s="135">
        <v>1.6619999999999999</v>
      </c>
      <c r="AU1666" s="135">
        <f t="shared" si="181"/>
        <v>606.63</v>
      </c>
      <c r="AV1666" s="176">
        <f t="shared" si="177"/>
        <v>1.041696610151353</v>
      </c>
      <c r="AW1666" s="135">
        <v>1.6619999999999999</v>
      </c>
      <c r="AX1666" s="135">
        <f t="shared" si="182"/>
        <v>606.63</v>
      </c>
      <c r="AY1666" s="90">
        <f t="shared" si="178"/>
        <v>0.26747425869019037</v>
      </c>
      <c r="AZ1666" s="176">
        <f t="shared" si="179"/>
        <v>1.3699470280105728</v>
      </c>
    </row>
    <row r="1667" spans="43:52" x14ac:dyDescent="0.35">
      <c r="AQ1667" s="135">
        <v>1.663</v>
      </c>
      <c r="AR1667" s="135">
        <f t="shared" si="180"/>
        <v>606.995</v>
      </c>
      <c r="AS1667" s="176">
        <f t="shared" si="176"/>
        <v>6.0776159169029551E-2</v>
      </c>
      <c r="AT1667" s="135">
        <v>1.663</v>
      </c>
      <c r="AU1667" s="135">
        <f t="shared" si="181"/>
        <v>606.995</v>
      </c>
      <c r="AV1667" s="176">
        <f t="shared" si="177"/>
        <v>1.041696610151353</v>
      </c>
      <c r="AW1667" s="135">
        <v>1.663</v>
      </c>
      <c r="AX1667" s="135">
        <f t="shared" si="182"/>
        <v>606.995</v>
      </c>
      <c r="AY1667" s="90">
        <f t="shared" si="178"/>
        <v>0.26781673465805483</v>
      </c>
      <c r="AZ1667" s="176">
        <f t="shared" si="179"/>
        <v>1.3702895039784373</v>
      </c>
    </row>
    <row r="1668" spans="43:52" x14ac:dyDescent="0.35">
      <c r="AQ1668" s="135">
        <v>1.6639999999999999</v>
      </c>
      <c r="AR1668" s="135">
        <f t="shared" si="180"/>
        <v>607.36</v>
      </c>
      <c r="AS1668" s="176">
        <f t="shared" ref="AS1668:AS1731" si="183">$BP$36*$BR$20/$BR$13*(1-EXP(-$BR$13*AQ1668))</f>
        <v>6.0776159169029551E-2</v>
      </c>
      <c r="AT1668" s="135">
        <v>1.6639999999999999</v>
      </c>
      <c r="AU1668" s="135">
        <f t="shared" si="181"/>
        <v>607.36</v>
      </c>
      <c r="AV1668" s="176">
        <f t="shared" ref="AV1668:AV1731" si="184">$BR$15*$BR$20/$BR$14*(1-EXP(-$BR$14*AT1668))-$BR$16*(EXP(-$BR$13*AT1668)-EXP(-$BR$14*AT1668))</f>
        <v>1.041696610151353</v>
      </c>
      <c r="AW1668" s="135">
        <v>1.6639999999999999</v>
      </c>
      <c r="AX1668" s="135">
        <f t="shared" si="182"/>
        <v>607.36</v>
      </c>
      <c r="AY1668" s="90">
        <f t="shared" ref="AY1668:AY1731" si="185">-EXP(-(Lm)*AW1668)*(-$BR$17+(EXP(Lm-$BR$14)-EXP((Lm-$BR$14)*AW1668))*(($BR$20*$BR$15-$BR$14*$BR$16+$BR$16*Lm)*$BR$14-$BR$20*$BR$15*Lm)/($BR$14*($BR$14-Lm))+$BR$16*($BR$14-Lm)*(1-EXP((Lm-$BR$13)*AW1668))/($BR$13-Lm)+$BR$20*(EXP(Lm*AW1668)-1)*($BR$15*(1/$BR$14-1/Lm)+1/($BP$42*Lm))+($BR$20*$BR$15/$BR$14-$BR$16)*(1-EXP(Lm-$BR$14)))</f>
        <v>0.26815921062591808</v>
      </c>
      <c r="AZ1668" s="176">
        <f t="shared" ref="AZ1668:AZ1731" si="186">AS1668+AV1668+AY1668</f>
        <v>1.3706319799463005</v>
      </c>
    </row>
    <row r="1669" spans="43:52" x14ac:dyDescent="0.35">
      <c r="AQ1669" s="135">
        <v>1.665</v>
      </c>
      <c r="AR1669" s="135">
        <f t="shared" si="180"/>
        <v>607.72500000000002</v>
      </c>
      <c r="AS1669" s="176">
        <f t="shared" si="183"/>
        <v>6.0776159169029551E-2</v>
      </c>
      <c r="AT1669" s="135">
        <v>1.665</v>
      </c>
      <c r="AU1669" s="135">
        <f t="shared" si="181"/>
        <v>607.72500000000002</v>
      </c>
      <c r="AV1669" s="176">
        <f t="shared" si="184"/>
        <v>1.041696610151353</v>
      </c>
      <c r="AW1669" s="135">
        <v>1.665</v>
      </c>
      <c r="AX1669" s="135">
        <f t="shared" si="182"/>
        <v>607.72500000000002</v>
      </c>
      <c r="AY1669" s="90">
        <f t="shared" si="185"/>
        <v>0.2685016865937801</v>
      </c>
      <c r="AZ1669" s="176">
        <f t="shared" si="186"/>
        <v>1.3709744559141626</v>
      </c>
    </row>
    <row r="1670" spans="43:52" x14ac:dyDescent="0.35">
      <c r="AQ1670" s="135">
        <v>1.6659999999999999</v>
      </c>
      <c r="AR1670" s="135">
        <f t="shared" ref="AR1670:AR1733" si="187">AQ1670*365</f>
        <v>608.08999999999992</v>
      </c>
      <c r="AS1670" s="176">
        <f t="shared" si="183"/>
        <v>6.0776159169029551E-2</v>
      </c>
      <c r="AT1670" s="135">
        <v>1.6659999999999999</v>
      </c>
      <c r="AU1670" s="135">
        <f t="shared" ref="AU1670:AU1733" si="188">AT1670*365</f>
        <v>608.08999999999992</v>
      </c>
      <c r="AV1670" s="176">
        <f t="shared" si="184"/>
        <v>1.041696610151353</v>
      </c>
      <c r="AW1670" s="135">
        <v>1.6659999999999999</v>
      </c>
      <c r="AX1670" s="135">
        <f t="shared" ref="AX1670:AX1733" si="189">AW1670*365</f>
        <v>608.08999999999992</v>
      </c>
      <c r="AY1670" s="90">
        <f t="shared" si="185"/>
        <v>0.2688441625616409</v>
      </c>
      <c r="AZ1670" s="176">
        <f t="shared" si="186"/>
        <v>1.3713169318820233</v>
      </c>
    </row>
    <row r="1671" spans="43:52" x14ac:dyDescent="0.35">
      <c r="AQ1671" s="135">
        <v>1.667</v>
      </c>
      <c r="AR1671" s="135">
        <f t="shared" si="187"/>
        <v>608.45500000000004</v>
      </c>
      <c r="AS1671" s="176">
        <f t="shared" si="183"/>
        <v>6.0776159169029551E-2</v>
      </c>
      <c r="AT1671" s="135">
        <v>1.667</v>
      </c>
      <c r="AU1671" s="135">
        <f t="shared" si="188"/>
        <v>608.45500000000004</v>
      </c>
      <c r="AV1671" s="176">
        <f t="shared" si="184"/>
        <v>1.041696610151353</v>
      </c>
      <c r="AW1671" s="135">
        <v>1.667</v>
      </c>
      <c r="AX1671" s="135">
        <f t="shared" si="189"/>
        <v>608.45500000000004</v>
      </c>
      <c r="AY1671" s="90">
        <f t="shared" si="185"/>
        <v>0.2691866385295002</v>
      </c>
      <c r="AZ1671" s="176">
        <f t="shared" si="186"/>
        <v>1.3716594078498825</v>
      </c>
    </row>
    <row r="1672" spans="43:52" x14ac:dyDescent="0.35">
      <c r="AQ1672" s="135">
        <v>1.6679999999999999</v>
      </c>
      <c r="AR1672" s="135">
        <f t="shared" si="187"/>
        <v>608.81999999999994</v>
      </c>
      <c r="AS1672" s="176">
        <f t="shared" si="183"/>
        <v>6.0776159169029551E-2</v>
      </c>
      <c r="AT1672" s="135">
        <v>1.6679999999999999</v>
      </c>
      <c r="AU1672" s="135">
        <f t="shared" si="188"/>
        <v>608.81999999999994</v>
      </c>
      <c r="AV1672" s="176">
        <f t="shared" si="184"/>
        <v>1.041696610151353</v>
      </c>
      <c r="AW1672" s="135">
        <v>1.6679999999999999</v>
      </c>
      <c r="AX1672" s="135">
        <f t="shared" si="189"/>
        <v>608.81999999999994</v>
      </c>
      <c r="AY1672" s="90">
        <f t="shared" si="185"/>
        <v>0.26952911449735861</v>
      </c>
      <c r="AZ1672" s="176">
        <f t="shared" si="186"/>
        <v>1.372001883817741</v>
      </c>
    </row>
    <row r="1673" spans="43:52" x14ac:dyDescent="0.35">
      <c r="AQ1673" s="135">
        <v>1.669</v>
      </c>
      <c r="AR1673" s="135">
        <f t="shared" si="187"/>
        <v>609.18500000000006</v>
      </c>
      <c r="AS1673" s="176">
        <f t="shared" si="183"/>
        <v>6.0776159169029551E-2</v>
      </c>
      <c r="AT1673" s="135">
        <v>1.669</v>
      </c>
      <c r="AU1673" s="135">
        <f t="shared" si="188"/>
        <v>609.18500000000006</v>
      </c>
      <c r="AV1673" s="176">
        <f t="shared" si="184"/>
        <v>1.041696610151353</v>
      </c>
      <c r="AW1673" s="135">
        <v>1.669</v>
      </c>
      <c r="AX1673" s="135">
        <f t="shared" si="189"/>
        <v>609.18500000000006</v>
      </c>
      <c r="AY1673" s="90">
        <f t="shared" si="185"/>
        <v>0.26987159046521569</v>
      </c>
      <c r="AZ1673" s="176">
        <f t="shared" si="186"/>
        <v>1.3723443597855982</v>
      </c>
    </row>
    <row r="1674" spans="43:52" x14ac:dyDescent="0.35">
      <c r="AQ1674" s="135">
        <v>1.67</v>
      </c>
      <c r="AR1674" s="135">
        <f t="shared" si="187"/>
        <v>609.54999999999995</v>
      </c>
      <c r="AS1674" s="176">
        <f t="shared" si="183"/>
        <v>6.0776159169029551E-2</v>
      </c>
      <c r="AT1674" s="135">
        <v>1.67</v>
      </c>
      <c r="AU1674" s="135">
        <f t="shared" si="188"/>
        <v>609.54999999999995</v>
      </c>
      <c r="AV1674" s="176">
        <f t="shared" si="184"/>
        <v>1.041696610151353</v>
      </c>
      <c r="AW1674" s="135">
        <v>1.67</v>
      </c>
      <c r="AX1674" s="135">
        <f t="shared" si="189"/>
        <v>609.54999999999995</v>
      </c>
      <c r="AY1674" s="90">
        <f t="shared" si="185"/>
        <v>0.27021402381005127</v>
      </c>
      <c r="AZ1674" s="176">
        <f t="shared" si="186"/>
        <v>1.3726867931304336</v>
      </c>
    </row>
    <row r="1675" spans="43:52" x14ac:dyDescent="0.35">
      <c r="AQ1675" s="135">
        <v>1.671</v>
      </c>
      <c r="AR1675" s="135">
        <f t="shared" si="187"/>
        <v>609.91499999999996</v>
      </c>
      <c r="AS1675" s="176">
        <f t="shared" si="183"/>
        <v>6.0776159169029551E-2</v>
      </c>
      <c r="AT1675" s="135">
        <v>1.671</v>
      </c>
      <c r="AU1675" s="135">
        <f t="shared" si="188"/>
        <v>609.91499999999996</v>
      </c>
      <c r="AV1675" s="176">
        <f t="shared" si="184"/>
        <v>1.041696610151353</v>
      </c>
      <c r="AW1675" s="135">
        <v>1.671</v>
      </c>
      <c r="AX1675" s="135">
        <f t="shared" si="189"/>
        <v>609.91499999999996</v>
      </c>
      <c r="AY1675" s="90">
        <f t="shared" si="185"/>
        <v>0.27055649977790575</v>
      </c>
      <c r="AZ1675" s="176">
        <f t="shared" si="186"/>
        <v>1.3730292690982882</v>
      </c>
    </row>
    <row r="1676" spans="43:52" x14ac:dyDescent="0.35">
      <c r="AQ1676" s="135">
        <v>1.6719999999999999</v>
      </c>
      <c r="AR1676" s="135">
        <f t="shared" si="187"/>
        <v>610.28</v>
      </c>
      <c r="AS1676" s="176">
        <f t="shared" si="183"/>
        <v>6.0776159169029551E-2</v>
      </c>
      <c r="AT1676" s="135">
        <v>1.6719999999999999</v>
      </c>
      <c r="AU1676" s="135">
        <f t="shared" si="188"/>
        <v>610.28</v>
      </c>
      <c r="AV1676" s="176">
        <f t="shared" si="184"/>
        <v>1.041696610151353</v>
      </c>
      <c r="AW1676" s="135">
        <v>1.6719999999999999</v>
      </c>
      <c r="AX1676" s="135">
        <f t="shared" si="189"/>
        <v>610.28</v>
      </c>
      <c r="AY1676" s="90">
        <f t="shared" si="185"/>
        <v>0.27089897574575922</v>
      </c>
      <c r="AZ1676" s="176">
        <f t="shared" si="186"/>
        <v>1.3733717450661416</v>
      </c>
    </row>
    <row r="1677" spans="43:52" x14ac:dyDescent="0.35">
      <c r="AQ1677" s="135">
        <v>1.673</v>
      </c>
      <c r="AR1677" s="135">
        <f t="shared" si="187"/>
        <v>610.64499999999998</v>
      </c>
      <c r="AS1677" s="176">
        <f t="shared" si="183"/>
        <v>6.0776159169029551E-2</v>
      </c>
      <c r="AT1677" s="135">
        <v>1.673</v>
      </c>
      <c r="AU1677" s="135">
        <f t="shared" si="188"/>
        <v>610.64499999999998</v>
      </c>
      <c r="AV1677" s="176">
        <f t="shared" si="184"/>
        <v>1.041696610151353</v>
      </c>
      <c r="AW1677" s="135">
        <v>1.673</v>
      </c>
      <c r="AX1677" s="135">
        <f t="shared" si="189"/>
        <v>610.64499999999998</v>
      </c>
      <c r="AY1677" s="90">
        <f t="shared" si="185"/>
        <v>0.27124145171361147</v>
      </c>
      <c r="AZ1677" s="176">
        <f t="shared" si="186"/>
        <v>1.3737142210339939</v>
      </c>
    </row>
    <row r="1678" spans="43:52" x14ac:dyDescent="0.35">
      <c r="AQ1678" s="135">
        <v>1.6739999999999999</v>
      </c>
      <c r="AR1678" s="135">
        <f t="shared" si="187"/>
        <v>611.01</v>
      </c>
      <c r="AS1678" s="176">
        <f t="shared" si="183"/>
        <v>6.0776159169029551E-2</v>
      </c>
      <c r="AT1678" s="135">
        <v>1.6739999999999999</v>
      </c>
      <c r="AU1678" s="135">
        <f t="shared" si="188"/>
        <v>611.01</v>
      </c>
      <c r="AV1678" s="176">
        <f t="shared" si="184"/>
        <v>1.041696610151353</v>
      </c>
      <c r="AW1678" s="135">
        <v>1.6739999999999999</v>
      </c>
      <c r="AX1678" s="135">
        <f t="shared" si="189"/>
        <v>611.01</v>
      </c>
      <c r="AY1678" s="90">
        <f t="shared" si="185"/>
        <v>0.27158392768146244</v>
      </c>
      <c r="AZ1678" s="176">
        <f t="shared" si="186"/>
        <v>1.3740566970018449</v>
      </c>
    </row>
    <row r="1679" spans="43:52" x14ac:dyDescent="0.35">
      <c r="AQ1679" s="135">
        <v>1.675</v>
      </c>
      <c r="AR1679" s="135">
        <f t="shared" si="187"/>
        <v>611.375</v>
      </c>
      <c r="AS1679" s="176">
        <f t="shared" si="183"/>
        <v>6.0776159169029551E-2</v>
      </c>
      <c r="AT1679" s="135">
        <v>1.675</v>
      </c>
      <c r="AU1679" s="135">
        <f t="shared" si="188"/>
        <v>611.375</v>
      </c>
      <c r="AV1679" s="176">
        <f t="shared" si="184"/>
        <v>1.041696610151353</v>
      </c>
      <c r="AW1679" s="135">
        <v>1.675</v>
      </c>
      <c r="AX1679" s="135">
        <f t="shared" si="189"/>
        <v>611.375</v>
      </c>
      <c r="AY1679" s="90">
        <f t="shared" si="185"/>
        <v>0.27192640364931203</v>
      </c>
      <c r="AZ1679" s="176">
        <f t="shared" si="186"/>
        <v>1.3743991729696945</v>
      </c>
    </row>
    <row r="1680" spans="43:52" x14ac:dyDescent="0.35">
      <c r="AQ1680" s="135">
        <v>1.6759999999999999</v>
      </c>
      <c r="AR1680" s="135">
        <f t="shared" si="187"/>
        <v>611.74</v>
      </c>
      <c r="AS1680" s="176">
        <f t="shared" si="183"/>
        <v>6.0776159169029551E-2</v>
      </c>
      <c r="AT1680" s="135">
        <v>1.6759999999999999</v>
      </c>
      <c r="AU1680" s="135">
        <f t="shared" si="188"/>
        <v>611.74</v>
      </c>
      <c r="AV1680" s="176">
        <f t="shared" si="184"/>
        <v>1.041696610151353</v>
      </c>
      <c r="AW1680" s="135">
        <v>1.6759999999999999</v>
      </c>
      <c r="AX1680" s="135">
        <f t="shared" si="189"/>
        <v>611.74</v>
      </c>
      <c r="AY1680" s="90">
        <f t="shared" si="185"/>
        <v>0.27226887961716062</v>
      </c>
      <c r="AZ1680" s="176">
        <f t="shared" si="186"/>
        <v>1.374741648937543</v>
      </c>
    </row>
    <row r="1681" spans="43:52" x14ac:dyDescent="0.35">
      <c r="AQ1681" s="135">
        <v>1.677</v>
      </c>
      <c r="AR1681" s="135">
        <f t="shared" si="187"/>
        <v>612.10500000000002</v>
      </c>
      <c r="AS1681" s="176">
        <f t="shared" si="183"/>
        <v>6.0776159169029551E-2</v>
      </c>
      <c r="AT1681" s="135">
        <v>1.677</v>
      </c>
      <c r="AU1681" s="135">
        <f t="shared" si="188"/>
        <v>612.10500000000002</v>
      </c>
      <c r="AV1681" s="176">
        <f t="shared" si="184"/>
        <v>1.041696610151353</v>
      </c>
      <c r="AW1681" s="135">
        <v>1.677</v>
      </c>
      <c r="AX1681" s="135">
        <f t="shared" si="189"/>
        <v>612.10500000000002</v>
      </c>
      <c r="AY1681" s="90">
        <f t="shared" si="185"/>
        <v>0.27261135558500793</v>
      </c>
      <c r="AZ1681" s="176">
        <f t="shared" si="186"/>
        <v>1.3750841249053902</v>
      </c>
    </row>
    <row r="1682" spans="43:52" x14ac:dyDescent="0.35">
      <c r="AQ1682" s="135">
        <v>1.6779999999999999</v>
      </c>
      <c r="AR1682" s="135">
        <f t="shared" si="187"/>
        <v>612.47</v>
      </c>
      <c r="AS1682" s="176">
        <f t="shared" si="183"/>
        <v>6.0776159169029551E-2</v>
      </c>
      <c r="AT1682" s="135">
        <v>1.6779999999999999</v>
      </c>
      <c r="AU1682" s="135">
        <f t="shared" si="188"/>
        <v>612.47</v>
      </c>
      <c r="AV1682" s="176">
        <f t="shared" si="184"/>
        <v>1.041696610151353</v>
      </c>
      <c r="AW1682" s="135">
        <v>1.6779999999999999</v>
      </c>
      <c r="AX1682" s="135">
        <f t="shared" si="189"/>
        <v>612.47</v>
      </c>
      <c r="AY1682" s="90">
        <f t="shared" si="185"/>
        <v>0.27295378892983352</v>
      </c>
      <c r="AZ1682" s="176">
        <f t="shared" si="186"/>
        <v>1.3754265582502159</v>
      </c>
    </row>
    <row r="1683" spans="43:52" x14ac:dyDescent="0.35">
      <c r="AQ1683" s="135">
        <v>1.679</v>
      </c>
      <c r="AR1683" s="135">
        <f t="shared" si="187"/>
        <v>612.83500000000004</v>
      </c>
      <c r="AS1683" s="176">
        <f t="shared" si="183"/>
        <v>6.0776159169029551E-2</v>
      </c>
      <c r="AT1683" s="135">
        <v>1.679</v>
      </c>
      <c r="AU1683" s="135">
        <f t="shared" si="188"/>
        <v>612.83500000000004</v>
      </c>
      <c r="AV1683" s="176">
        <f t="shared" si="184"/>
        <v>1.041696610151353</v>
      </c>
      <c r="AW1683" s="135">
        <v>1.679</v>
      </c>
      <c r="AX1683" s="135">
        <f t="shared" si="189"/>
        <v>612.83500000000004</v>
      </c>
      <c r="AY1683" s="90">
        <f t="shared" si="185"/>
        <v>0.27329626489767866</v>
      </c>
      <c r="AZ1683" s="176">
        <f t="shared" si="186"/>
        <v>1.3757690342180611</v>
      </c>
    </row>
    <row r="1684" spans="43:52" x14ac:dyDescent="0.35">
      <c r="AQ1684" s="135">
        <v>1.68</v>
      </c>
      <c r="AR1684" s="135">
        <f t="shared" si="187"/>
        <v>613.19999999999993</v>
      </c>
      <c r="AS1684" s="176">
        <f t="shared" si="183"/>
        <v>6.0776159169029551E-2</v>
      </c>
      <c r="AT1684" s="135">
        <v>1.68</v>
      </c>
      <c r="AU1684" s="135">
        <f t="shared" si="188"/>
        <v>613.19999999999993</v>
      </c>
      <c r="AV1684" s="176">
        <f t="shared" si="184"/>
        <v>1.041696610151353</v>
      </c>
      <c r="AW1684" s="135">
        <v>1.68</v>
      </c>
      <c r="AX1684" s="135">
        <f t="shared" si="189"/>
        <v>613.19999999999993</v>
      </c>
      <c r="AY1684" s="90">
        <f t="shared" si="185"/>
        <v>0.27363874086552215</v>
      </c>
      <c r="AZ1684" s="176">
        <f t="shared" si="186"/>
        <v>1.3761115101859045</v>
      </c>
    </row>
    <row r="1685" spans="43:52" x14ac:dyDescent="0.35">
      <c r="AQ1685" s="135">
        <v>1.681</v>
      </c>
      <c r="AR1685" s="135">
        <f t="shared" si="187"/>
        <v>613.56500000000005</v>
      </c>
      <c r="AS1685" s="176">
        <f t="shared" si="183"/>
        <v>6.0776159169029551E-2</v>
      </c>
      <c r="AT1685" s="135">
        <v>1.681</v>
      </c>
      <c r="AU1685" s="135">
        <f t="shared" si="188"/>
        <v>613.56500000000005</v>
      </c>
      <c r="AV1685" s="176">
        <f t="shared" si="184"/>
        <v>1.041696610151353</v>
      </c>
      <c r="AW1685" s="135">
        <v>1.681</v>
      </c>
      <c r="AX1685" s="135">
        <f t="shared" si="189"/>
        <v>613.56500000000005</v>
      </c>
      <c r="AY1685" s="90">
        <f t="shared" si="185"/>
        <v>0.27398121683336457</v>
      </c>
      <c r="AZ1685" s="176">
        <f t="shared" si="186"/>
        <v>1.376453986153747</v>
      </c>
    </row>
    <row r="1686" spans="43:52" x14ac:dyDescent="0.35">
      <c r="AQ1686" s="135">
        <v>1.6819999999999999</v>
      </c>
      <c r="AR1686" s="135">
        <f t="shared" si="187"/>
        <v>613.92999999999995</v>
      </c>
      <c r="AS1686" s="176">
        <f t="shared" si="183"/>
        <v>6.0776159169029551E-2</v>
      </c>
      <c r="AT1686" s="135">
        <v>1.6819999999999999</v>
      </c>
      <c r="AU1686" s="135">
        <f t="shared" si="188"/>
        <v>613.92999999999995</v>
      </c>
      <c r="AV1686" s="176">
        <f t="shared" si="184"/>
        <v>1.041696610151353</v>
      </c>
      <c r="AW1686" s="135">
        <v>1.6819999999999999</v>
      </c>
      <c r="AX1686" s="135">
        <f t="shared" si="189"/>
        <v>613.92999999999995</v>
      </c>
      <c r="AY1686" s="90">
        <f t="shared" si="185"/>
        <v>0.27432369280120583</v>
      </c>
      <c r="AZ1686" s="176">
        <f t="shared" si="186"/>
        <v>1.3767964621215882</v>
      </c>
    </row>
    <row r="1687" spans="43:52" x14ac:dyDescent="0.35">
      <c r="AQ1687" s="135">
        <v>1.6830000000000001</v>
      </c>
      <c r="AR1687" s="135">
        <f t="shared" si="187"/>
        <v>614.29500000000007</v>
      </c>
      <c r="AS1687" s="176">
        <f t="shared" si="183"/>
        <v>6.0776159169029551E-2</v>
      </c>
      <c r="AT1687" s="135">
        <v>1.6830000000000001</v>
      </c>
      <c r="AU1687" s="135">
        <f t="shared" si="188"/>
        <v>614.29500000000007</v>
      </c>
      <c r="AV1687" s="176">
        <f t="shared" si="184"/>
        <v>1.041696610151353</v>
      </c>
      <c r="AW1687" s="135">
        <v>1.6830000000000001</v>
      </c>
      <c r="AX1687" s="135">
        <f t="shared" si="189"/>
        <v>614.29500000000007</v>
      </c>
      <c r="AY1687" s="90">
        <f t="shared" si="185"/>
        <v>0.27466616876904565</v>
      </c>
      <c r="AZ1687" s="176">
        <f t="shared" si="186"/>
        <v>1.3771389380894281</v>
      </c>
    </row>
    <row r="1688" spans="43:52" x14ac:dyDescent="0.35">
      <c r="AQ1688" s="135">
        <v>1.6839999999999999</v>
      </c>
      <c r="AR1688" s="135">
        <f t="shared" si="187"/>
        <v>614.66</v>
      </c>
      <c r="AS1688" s="176">
        <f t="shared" si="183"/>
        <v>6.0776159169029551E-2</v>
      </c>
      <c r="AT1688" s="135">
        <v>1.6839999999999999</v>
      </c>
      <c r="AU1688" s="135">
        <f t="shared" si="188"/>
        <v>614.66</v>
      </c>
      <c r="AV1688" s="176">
        <f t="shared" si="184"/>
        <v>1.041696610151353</v>
      </c>
      <c r="AW1688" s="135">
        <v>1.6839999999999999</v>
      </c>
      <c r="AX1688" s="135">
        <f t="shared" si="189"/>
        <v>614.66</v>
      </c>
      <c r="AY1688" s="90">
        <f t="shared" si="185"/>
        <v>0.27500864473688441</v>
      </c>
      <c r="AZ1688" s="176">
        <f t="shared" si="186"/>
        <v>1.3774814140572669</v>
      </c>
    </row>
    <row r="1689" spans="43:52" x14ac:dyDescent="0.35">
      <c r="AQ1689" s="135">
        <v>1.6850000000000001</v>
      </c>
      <c r="AR1689" s="135">
        <f t="shared" si="187"/>
        <v>615.02499999999998</v>
      </c>
      <c r="AS1689" s="176">
        <f t="shared" si="183"/>
        <v>6.0776159169029551E-2</v>
      </c>
      <c r="AT1689" s="135">
        <v>1.6850000000000001</v>
      </c>
      <c r="AU1689" s="135">
        <f t="shared" si="188"/>
        <v>615.02499999999998</v>
      </c>
      <c r="AV1689" s="176">
        <f t="shared" si="184"/>
        <v>1.041696610151353</v>
      </c>
      <c r="AW1689" s="135">
        <v>1.6850000000000001</v>
      </c>
      <c r="AX1689" s="135">
        <f t="shared" si="189"/>
        <v>615.02499999999998</v>
      </c>
      <c r="AY1689" s="90">
        <f t="shared" si="185"/>
        <v>0.27535112070472201</v>
      </c>
      <c r="AZ1689" s="176">
        <f t="shared" si="186"/>
        <v>1.3778238900251045</v>
      </c>
    </row>
    <row r="1690" spans="43:52" x14ac:dyDescent="0.35">
      <c r="AQ1690" s="135">
        <v>1.6859999999999999</v>
      </c>
      <c r="AR1690" s="135">
        <f t="shared" si="187"/>
        <v>615.39</v>
      </c>
      <c r="AS1690" s="176">
        <f t="shared" si="183"/>
        <v>6.0776159169029551E-2</v>
      </c>
      <c r="AT1690" s="135">
        <v>1.6859999999999999</v>
      </c>
      <c r="AU1690" s="135">
        <f t="shared" si="188"/>
        <v>615.39</v>
      </c>
      <c r="AV1690" s="176">
        <f t="shared" si="184"/>
        <v>1.041696610151353</v>
      </c>
      <c r="AW1690" s="135">
        <v>1.6859999999999999</v>
      </c>
      <c r="AX1690" s="135">
        <f t="shared" si="189"/>
        <v>615.39</v>
      </c>
      <c r="AY1690" s="90">
        <f t="shared" si="185"/>
        <v>0.27569355404953799</v>
      </c>
      <c r="AZ1690" s="176">
        <f t="shared" si="186"/>
        <v>1.3781663233699204</v>
      </c>
    </row>
    <row r="1691" spans="43:52" x14ac:dyDescent="0.35">
      <c r="AQ1691" s="135">
        <v>1.6870000000000001</v>
      </c>
      <c r="AR1691" s="135">
        <f t="shared" si="187"/>
        <v>615.755</v>
      </c>
      <c r="AS1691" s="176">
        <f t="shared" si="183"/>
        <v>6.0776159169029551E-2</v>
      </c>
      <c r="AT1691" s="135">
        <v>1.6870000000000001</v>
      </c>
      <c r="AU1691" s="135">
        <f t="shared" si="188"/>
        <v>615.755</v>
      </c>
      <c r="AV1691" s="176">
        <f t="shared" si="184"/>
        <v>1.041696610151353</v>
      </c>
      <c r="AW1691" s="135">
        <v>1.6870000000000001</v>
      </c>
      <c r="AX1691" s="135">
        <f t="shared" si="189"/>
        <v>615.755</v>
      </c>
      <c r="AY1691" s="90">
        <f t="shared" si="185"/>
        <v>0.27603603001737292</v>
      </c>
      <c r="AZ1691" s="176">
        <f t="shared" si="186"/>
        <v>1.3785087993377554</v>
      </c>
    </row>
    <row r="1692" spans="43:52" x14ac:dyDescent="0.35">
      <c r="AQ1692" s="135">
        <v>1.6879999999999999</v>
      </c>
      <c r="AR1692" s="135">
        <f t="shared" si="187"/>
        <v>616.12</v>
      </c>
      <c r="AS1692" s="176">
        <f t="shared" si="183"/>
        <v>6.0776159169029551E-2</v>
      </c>
      <c r="AT1692" s="135">
        <v>1.6879999999999999</v>
      </c>
      <c r="AU1692" s="135">
        <f t="shared" si="188"/>
        <v>616.12</v>
      </c>
      <c r="AV1692" s="176">
        <f t="shared" si="184"/>
        <v>1.041696610151353</v>
      </c>
      <c r="AW1692" s="135">
        <v>1.6879999999999999</v>
      </c>
      <c r="AX1692" s="135">
        <f t="shared" si="189"/>
        <v>616.12</v>
      </c>
      <c r="AY1692" s="90">
        <f t="shared" si="185"/>
        <v>0.27637850598520708</v>
      </c>
      <c r="AZ1692" s="176">
        <f t="shared" si="186"/>
        <v>1.3788512753055895</v>
      </c>
    </row>
    <row r="1693" spans="43:52" x14ac:dyDescent="0.35">
      <c r="AQ1693" s="135">
        <v>1.6890000000000001</v>
      </c>
      <c r="AR1693" s="135">
        <f t="shared" si="187"/>
        <v>616.48500000000001</v>
      </c>
      <c r="AS1693" s="176">
        <f t="shared" si="183"/>
        <v>6.0776159169029551E-2</v>
      </c>
      <c r="AT1693" s="135">
        <v>1.6890000000000001</v>
      </c>
      <c r="AU1693" s="135">
        <f t="shared" si="188"/>
        <v>616.48500000000001</v>
      </c>
      <c r="AV1693" s="176">
        <f t="shared" si="184"/>
        <v>1.041696610151353</v>
      </c>
      <c r="AW1693" s="135">
        <v>1.6890000000000001</v>
      </c>
      <c r="AX1693" s="135">
        <f t="shared" si="189"/>
        <v>616.48500000000001</v>
      </c>
      <c r="AY1693" s="90">
        <f t="shared" si="185"/>
        <v>0.27672098195303951</v>
      </c>
      <c r="AZ1693" s="176">
        <f t="shared" si="186"/>
        <v>1.379193751273422</v>
      </c>
    </row>
    <row r="1694" spans="43:52" x14ac:dyDescent="0.35">
      <c r="AQ1694" s="135">
        <v>1.69</v>
      </c>
      <c r="AR1694" s="135">
        <f t="shared" si="187"/>
        <v>616.85</v>
      </c>
      <c r="AS1694" s="176">
        <f t="shared" si="183"/>
        <v>6.0776159169029551E-2</v>
      </c>
      <c r="AT1694" s="135">
        <v>1.69</v>
      </c>
      <c r="AU1694" s="135">
        <f t="shared" si="188"/>
        <v>616.85</v>
      </c>
      <c r="AV1694" s="176">
        <f t="shared" si="184"/>
        <v>1.041696610151353</v>
      </c>
      <c r="AW1694" s="135">
        <v>1.69</v>
      </c>
      <c r="AX1694" s="135">
        <f t="shared" si="189"/>
        <v>616.85</v>
      </c>
      <c r="AY1694" s="90">
        <f t="shared" si="185"/>
        <v>0.27706345792087095</v>
      </c>
      <c r="AZ1694" s="176">
        <f t="shared" si="186"/>
        <v>1.3795362272412532</v>
      </c>
    </row>
    <row r="1695" spans="43:52" x14ac:dyDescent="0.35">
      <c r="AQ1695" s="135">
        <v>1.6910000000000001</v>
      </c>
      <c r="AR1695" s="135">
        <f t="shared" si="187"/>
        <v>617.21500000000003</v>
      </c>
      <c r="AS1695" s="176">
        <f t="shared" si="183"/>
        <v>6.0776159169029551E-2</v>
      </c>
      <c r="AT1695" s="135">
        <v>1.6910000000000001</v>
      </c>
      <c r="AU1695" s="135">
        <f t="shared" si="188"/>
        <v>617.21500000000003</v>
      </c>
      <c r="AV1695" s="176">
        <f t="shared" si="184"/>
        <v>1.041696610151353</v>
      </c>
      <c r="AW1695" s="135">
        <v>1.6910000000000001</v>
      </c>
      <c r="AX1695" s="135">
        <f t="shared" si="189"/>
        <v>617.21500000000003</v>
      </c>
      <c r="AY1695" s="90">
        <f t="shared" si="185"/>
        <v>0.27740593388870122</v>
      </c>
      <c r="AZ1695" s="176">
        <f t="shared" si="186"/>
        <v>1.3798787032090836</v>
      </c>
    </row>
    <row r="1696" spans="43:52" x14ac:dyDescent="0.35">
      <c r="AQ1696" s="135">
        <v>1.6919999999999999</v>
      </c>
      <c r="AR1696" s="135">
        <f t="shared" si="187"/>
        <v>617.57999999999993</v>
      </c>
      <c r="AS1696" s="176">
        <f t="shared" si="183"/>
        <v>6.0776159169029551E-2</v>
      </c>
      <c r="AT1696" s="135">
        <v>1.6919999999999999</v>
      </c>
      <c r="AU1696" s="135">
        <f t="shared" si="188"/>
        <v>617.57999999999993</v>
      </c>
      <c r="AV1696" s="176">
        <f t="shared" si="184"/>
        <v>1.041696610151353</v>
      </c>
      <c r="AW1696" s="135">
        <v>1.6919999999999999</v>
      </c>
      <c r="AX1696" s="135">
        <f t="shared" si="189"/>
        <v>617.57999999999993</v>
      </c>
      <c r="AY1696" s="90">
        <f t="shared" si="185"/>
        <v>0.27774840985653004</v>
      </c>
      <c r="AZ1696" s="176">
        <f t="shared" si="186"/>
        <v>1.3802211791769126</v>
      </c>
    </row>
    <row r="1697" spans="43:52" x14ac:dyDescent="0.35">
      <c r="AQ1697" s="135">
        <v>1.6930000000000001</v>
      </c>
      <c r="AR1697" s="135">
        <f t="shared" si="187"/>
        <v>617.94500000000005</v>
      </c>
      <c r="AS1697" s="176">
        <f t="shared" si="183"/>
        <v>6.0776159169029551E-2</v>
      </c>
      <c r="AT1697" s="135">
        <v>1.6930000000000001</v>
      </c>
      <c r="AU1697" s="135">
        <f t="shared" si="188"/>
        <v>617.94500000000005</v>
      </c>
      <c r="AV1697" s="176">
        <f t="shared" si="184"/>
        <v>1.041696610151353</v>
      </c>
      <c r="AW1697" s="135">
        <v>1.6930000000000001</v>
      </c>
      <c r="AX1697" s="135">
        <f t="shared" si="189"/>
        <v>617.94500000000005</v>
      </c>
      <c r="AY1697" s="90">
        <f t="shared" si="185"/>
        <v>0.27809084320133748</v>
      </c>
      <c r="AZ1697" s="176">
        <f t="shared" si="186"/>
        <v>1.38056361252172</v>
      </c>
    </row>
    <row r="1698" spans="43:52" x14ac:dyDescent="0.35">
      <c r="AQ1698" s="135">
        <v>1.694</v>
      </c>
      <c r="AR1698" s="135">
        <f t="shared" si="187"/>
        <v>618.30999999999995</v>
      </c>
      <c r="AS1698" s="176">
        <f t="shared" si="183"/>
        <v>6.0776159169029551E-2</v>
      </c>
      <c r="AT1698" s="135">
        <v>1.694</v>
      </c>
      <c r="AU1698" s="135">
        <f t="shared" si="188"/>
        <v>618.30999999999995</v>
      </c>
      <c r="AV1698" s="176">
        <f t="shared" si="184"/>
        <v>1.041696610151353</v>
      </c>
      <c r="AW1698" s="135">
        <v>1.694</v>
      </c>
      <c r="AX1698" s="135">
        <f t="shared" si="189"/>
        <v>618.30999999999995</v>
      </c>
      <c r="AY1698" s="90">
        <f t="shared" si="185"/>
        <v>0.27843331916916403</v>
      </c>
      <c r="AZ1698" s="176">
        <f t="shared" si="186"/>
        <v>1.3809060884895463</v>
      </c>
    </row>
    <row r="1699" spans="43:52" x14ac:dyDescent="0.35">
      <c r="AQ1699" s="135">
        <v>1.6950000000000001</v>
      </c>
      <c r="AR1699" s="135">
        <f t="shared" si="187"/>
        <v>618.67500000000007</v>
      </c>
      <c r="AS1699" s="176">
        <f t="shared" si="183"/>
        <v>6.0776159169029551E-2</v>
      </c>
      <c r="AT1699" s="135">
        <v>1.6950000000000001</v>
      </c>
      <c r="AU1699" s="135">
        <f t="shared" si="188"/>
        <v>618.67500000000007</v>
      </c>
      <c r="AV1699" s="176">
        <f t="shared" si="184"/>
        <v>1.041696610151353</v>
      </c>
      <c r="AW1699" s="135">
        <v>1.6950000000000001</v>
      </c>
      <c r="AX1699" s="135">
        <f t="shared" si="189"/>
        <v>618.67500000000007</v>
      </c>
      <c r="AY1699" s="90">
        <f t="shared" si="185"/>
        <v>0.27877579513698941</v>
      </c>
      <c r="AZ1699" s="176">
        <f t="shared" si="186"/>
        <v>1.3812485644573718</v>
      </c>
    </row>
    <row r="1700" spans="43:52" x14ac:dyDescent="0.35">
      <c r="AQ1700" s="135">
        <v>1.696</v>
      </c>
      <c r="AR1700" s="135">
        <f t="shared" si="187"/>
        <v>619.04</v>
      </c>
      <c r="AS1700" s="176">
        <f t="shared" si="183"/>
        <v>6.0776159169029551E-2</v>
      </c>
      <c r="AT1700" s="135">
        <v>1.696</v>
      </c>
      <c r="AU1700" s="135">
        <f t="shared" si="188"/>
        <v>619.04</v>
      </c>
      <c r="AV1700" s="176">
        <f t="shared" si="184"/>
        <v>1.041696610151353</v>
      </c>
      <c r="AW1700" s="135">
        <v>1.696</v>
      </c>
      <c r="AX1700" s="135">
        <f t="shared" si="189"/>
        <v>619.04</v>
      </c>
      <c r="AY1700" s="90">
        <f t="shared" si="185"/>
        <v>0.27911827110481335</v>
      </c>
      <c r="AZ1700" s="176">
        <f t="shared" si="186"/>
        <v>1.3815910404251959</v>
      </c>
    </row>
    <row r="1701" spans="43:52" x14ac:dyDescent="0.35">
      <c r="AQ1701" s="135">
        <v>1.6970000000000001</v>
      </c>
      <c r="AR1701" s="135">
        <f t="shared" si="187"/>
        <v>619.40499999999997</v>
      </c>
      <c r="AS1701" s="176">
        <f t="shared" si="183"/>
        <v>6.0776159169029551E-2</v>
      </c>
      <c r="AT1701" s="135">
        <v>1.6970000000000001</v>
      </c>
      <c r="AU1701" s="135">
        <f t="shared" si="188"/>
        <v>619.40499999999997</v>
      </c>
      <c r="AV1701" s="176">
        <f t="shared" si="184"/>
        <v>1.041696610151353</v>
      </c>
      <c r="AW1701" s="135">
        <v>1.6970000000000001</v>
      </c>
      <c r="AX1701" s="135">
        <f t="shared" si="189"/>
        <v>619.40499999999997</v>
      </c>
      <c r="AY1701" s="90">
        <f t="shared" si="185"/>
        <v>0.27946074707263646</v>
      </c>
      <c r="AZ1701" s="176">
        <f t="shared" si="186"/>
        <v>1.3819335163930189</v>
      </c>
    </row>
    <row r="1702" spans="43:52" x14ac:dyDescent="0.35">
      <c r="AQ1702" s="135">
        <v>1.698</v>
      </c>
      <c r="AR1702" s="135">
        <f t="shared" si="187"/>
        <v>619.77</v>
      </c>
      <c r="AS1702" s="176">
        <f t="shared" si="183"/>
        <v>6.0776159169029551E-2</v>
      </c>
      <c r="AT1702" s="135">
        <v>1.698</v>
      </c>
      <c r="AU1702" s="135">
        <f t="shared" si="188"/>
        <v>619.77</v>
      </c>
      <c r="AV1702" s="176">
        <f t="shared" si="184"/>
        <v>1.041696610151353</v>
      </c>
      <c r="AW1702" s="135">
        <v>1.698</v>
      </c>
      <c r="AX1702" s="135">
        <f t="shared" si="189"/>
        <v>619.77</v>
      </c>
      <c r="AY1702" s="90">
        <f t="shared" si="185"/>
        <v>0.2798032230404579</v>
      </c>
      <c r="AZ1702" s="176">
        <f t="shared" si="186"/>
        <v>1.3822759923608403</v>
      </c>
    </row>
    <row r="1703" spans="43:52" x14ac:dyDescent="0.35">
      <c r="AQ1703" s="135">
        <v>1.6990000000000001</v>
      </c>
      <c r="AR1703" s="135">
        <f t="shared" si="187"/>
        <v>620.13499999999999</v>
      </c>
      <c r="AS1703" s="176">
        <f t="shared" si="183"/>
        <v>6.0776159169029551E-2</v>
      </c>
      <c r="AT1703" s="135">
        <v>1.6990000000000001</v>
      </c>
      <c r="AU1703" s="135">
        <f t="shared" si="188"/>
        <v>620.13499999999999</v>
      </c>
      <c r="AV1703" s="176">
        <f t="shared" si="184"/>
        <v>1.041696610151353</v>
      </c>
      <c r="AW1703" s="135">
        <v>1.6990000000000001</v>
      </c>
      <c r="AX1703" s="135">
        <f t="shared" si="189"/>
        <v>620.13499999999999</v>
      </c>
      <c r="AY1703" s="90">
        <f t="shared" si="185"/>
        <v>0.2801456990082784</v>
      </c>
      <c r="AZ1703" s="176">
        <f t="shared" si="186"/>
        <v>1.3826184683286609</v>
      </c>
    </row>
    <row r="1704" spans="43:52" x14ac:dyDescent="0.35">
      <c r="AQ1704" s="135">
        <v>1.7</v>
      </c>
      <c r="AR1704" s="135">
        <f t="shared" si="187"/>
        <v>620.5</v>
      </c>
      <c r="AS1704" s="176">
        <f t="shared" si="183"/>
        <v>6.0776159169029551E-2</v>
      </c>
      <c r="AT1704" s="135">
        <v>1.7</v>
      </c>
      <c r="AU1704" s="135">
        <f t="shared" si="188"/>
        <v>620.5</v>
      </c>
      <c r="AV1704" s="176">
        <f t="shared" si="184"/>
        <v>1.041696610151353</v>
      </c>
      <c r="AW1704" s="135">
        <v>1.7</v>
      </c>
      <c r="AX1704" s="135">
        <f t="shared" si="189"/>
        <v>620.5</v>
      </c>
      <c r="AY1704" s="90">
        <f t="shared" si="185"/>
        <v>0.28048817497609763</v>
      </c>
      <c r="AZ1704" s="176">
        <f t="shared" si="186"/>
        <v>1.3829609442964801</v>
      </c>
    </row>
    <row r="1705" spans="43:52" x14ac:dyDescent="0.35">
      <c r="AQ1705" s="135">
        <v>1.7010000000000001</v>
      </c>
      <c r="AR1705" s="135">
        <f t="shared" si="187"/>
        <v>620.86500000000001</v>
      </c>
      <c r="AS1705" s="176">
        <f t="shared" si="183"/>
        <v>6.0776159169029551E-2</v>
      </c>
      <c r="AT1705" s="135">
        <v>1.7010000000000001</v>
      </c>
      <c r="AU1705" s="135">
        <f t="shared" si="188"/>
        <v>620.86500000000001</v>
      </c>
      <c r="AV1705" s="176">
        <f t="shared" si="184"/>
        <v>1.041696610151353</v>
      </c>
      <c r="AW1705" s="135">
        <v>1.7010000000000001</v>
      </c>
      <c r="AX1705" s="135">
        <f t="shared" si="189"/>
        <v>620.86500000000001</v>
      </c>
      <c r="AY1705" s="90">
        <f t="shared" si="185"/>
        <v>0.28083060832089513</v>
      </c>
      <c r="AZ1705" s="176">
        <f t="shared" si="186"/>
        <v>1.3833033776412775</v>
      </c>
    </row>
    <row r="1706" spans="43:52" x14ac:dyDescent="0.35">
      <c r="AQ1706" s="135">
        <v>1.702</v>
      </c>
      <c r="AR1706" s="135">
        <f t="shared" si="187"/>
        <v>621.23</v>
      </c>
      <c r="AS1706" s="176">
        <f t="shared" si="183"/>
        <v>6.0776159169029551E-2</v>
      </c>
      <c r="AT1706" s="135">
        <v>1.702</v>
      </c>
      <c r="AU1706" s="135">
        <f t="shared" si="188"/>
        <v>621.23</v>
      </c>
      <c r="AV1706" s="176">
        <f t="shared" si="184"/>
        <v>1.041696610151353</v>
      </c>
      <c r="AW1706" s="135">
        <v>1.702</v>
      </c>
      <c r="AX1706" s="135">
        <f t="shared" si="189"/>
        <v>621.23</v>
      </c>
      <c r="AY1706" s="90">
        <f t="shared" si="185"/>
        <v>0.28117308428871191</v>
      </c>
      <c r="AZ1706" s="176">
        <f t="shared" si="186"/>
        <v>1.3836458536090943</v>
      </c>
    </row>
    <row r="1707" spans="43:52" x14ac:dyDescent="0.35">
      <c r="AQ1707" s="135">
        <v>1.7030000000000001</v>
      </c>
      <c r="AR1707" s="135">
        <f t="shared" si="187"/>
        <v>621.59500000000003</v>
      </c>
      <c r="AS1707" s="176">
        <f t="shared" si="183"/>
        <v>6.0776159169029551E-2</v>
      </c>
      <c r="AT1707" s="135">
        <v>1.7030000000000001</v>
      </c>
      <c r="AU1707" s="135">
        <f t="shared" si="188"/>
        <v>621.59500000000003</v>
      </c>
      <c r="AV1707" s="176">
        <f t="shared" si="184"/>
        <v>1.041696610151353</v>
      </c>
      <c r="AW1707" s="135">
        <v>1.7030000000000001</v>
      </c>
      <c r="AX1707" s="135">
        <f t="shared" si="189"/>
        <v>621.59500000000003</v>
      </c>
      <c r="AY1707" s="90">
        <f t="shared" si="185"/>
        <v>0.2815155602565273</v>
      </c>
      <c r="AZ1707" s="176">
        <f t="shared" si="186"/>
        <v>1.3839883295769098</v>
      </c>
    </row>
    <row r="1708" spans="43:52" x14ac:dyDescent="0.35">
      <c r="AQ1708" s="135">
        <v>1.704</v>
      </c>
      <c r="AR1708" s="135">
        <f t="shared" si="187"/>
        <v>621.96</v>
      </c>
      <c r="AS1708" s="176">
        <f t="shared" si="183"/>
        <v>6.0776159169029551E-2</v>
      </c>
      <c r="AT1708" s="135">
        <v>1.704</v>
      </c>
      <c r="AU1708" s="135">
        <f t="shared" si="188"/>
        <v>621.96</v>
      </c>
      <c r="AV1708" s="176">
        <f t="shared" si="184"/>
        <v>1.041696610151353</v>
      </c>
      <c r="AW1708" s="135">
        <v>1.704</v>
      </c>
      <c r="AX1708" s="135">
        <f t="shared" si="189"/>
        <v>621.96</v>
      </c>
      <c r="AY1708" s="90">
        <f t="shared" si="185"/>
        <v>0.28185803622434186</v>
      </c>
      <c r="AZ1708" s="176">
        <f t="shared" si="186"/>
        <v>1.3843308055447243</v>
      </c>
    </row>
    <row r="1709" spans="43:52" x14ac:dyDescent="0.35">
      <c r="AQ1709" s="135">
        <v>1.7050000000000001</v>
      </c>
      <c r="AR1709" s="135">
        <f t="shared" si="187"/>
        <v>622.32500000000005</v>
      </c>
      <c r="AS1709" s="176">
        <f t="shared" si="183"/>
        <v>6.0776159169029551E-2</v>
      </c>
      <c r="AT1709" s="135">
        <v>1.7050000000000001</v>
      </c>
      <c r="AU1709" s="135">
        <f t="shared" si="188"/>
        <v>622.32500000000005</v>
      </c>
      <c r="AV1709" s="176">
        <f t="shared" si="184"/>
        <v>1.041696610151353</v>
      </c>
      <c r="AW1709" s="135">
        <v>1.7050000000000001</v>
      </c>
      <c r="AX1709" s="135">
        <f t="shared" si="189"/>
        <v>622.32500000000005</v>
      </c>
      <c r="AY1709" s="90">
        <f t="shared" si="185"/>
        <v>0.28220051219215475</v>
      </c>
      <c r="AZ1709" s="176">
        <f t="shared" si="186"/>
        <v>1.3846732815125371</v>
      </c>
    </row>
    <row r="1710" spans="43:52" x14ac:dyDescent="0.35">
      <c r="AQ1710" s="135">
        <v>1.706</v>
      </c>
      <c r="AR1710" s="135">
        <f t="shared" si="187"/>
        <v>622.68999999999994</v>
      </c>
      <c r="AS1710" s="176">
        <f t="shared" si="183"/>
        <v>6.0776159169029551E-2</v>
      </c>
      <c r="AT1710" s="135">
        <v>1.706</v>
      </c>
      <c r="AU1710" s="135">
        <f t="shared" si="188"/>
        <v>622.68999999999994</v>
      </c>
      <c r="AV1710" s="176">
        <f t="shared" si="184"/>
        <v>1.041696610151353</v>
      </c>
      <c r="AW1710" s="135">
        <v>1.706</v>
      </c>
      <c r="AX1710" s="135">
        <f t="shared" si="189"/>
        <v>622.68999999999994</v>
      </c>
      <c r="AY1710" s="90">
        <f t="shared" si="185"/>
        <v>0.28254298815996665</v>
      </c>
      <c r="AZ1710" s="176">
        <f t="shared" si="186"/>
        <v>1.385015757480349</v>
      </c>
    </row>
    <row r="1711" spans="43:52" x14ac:dyDescent="0.35">
      <c r="AQ1711" s="135">
        <v>1.7070000000000001</v>
      </c>
      <c r="AR1711" s="135">
        <f t="shared" si="187"/>
        <v>623.05500000000006</v>
      </c>
      <c r="AS1711" s="176">
        <f t="shared" si="183"/>
        <v>6.0776159169029551E-2</v>
      </c>
      <c r="AT1711" s="135">
        <v>1.7070000000000001</v>
      </c>
      <c r="AU1711" s="135">
        <f t="shared" si="188"/>
        <v>623.05500000000006</v>
      </c>
      <c r="AV1711" s="176">
        <f t="shared" si="184"/>
        <v>1.041696610151353</v>
      </c>
      <c r="AW1711" s="135">
        <v>1.7070000000000001</v>
      </c>
      <c r="AX1711" s="135">
        <f t="shared" si="189"/>
        <v>623.05500000000006</v>
      </c>
      <c r="AY1711" s="90">
        <f t="shared" si="185"/>
        <v>0.28288546412777738</v>
      </c>
      <c r="AZ1711" s="176">
        <f t="shared" si="186"/>
        <v>1.3853582334481598</v>
      </c>
    </row>
    <row r="1712" spans="43:52" x14ac:dyDescent="0.35">
      <c r="AQ1712" s="135">
        <v>1.708</v>
      </c>
      <c r="AR1712" s="135">
        <f t="shared" si="187"/>
        <v>623.41999999999996</v>
      </c>
      <c r="AS1712" s="176">
        <f t="shared" si="183"/>
        <v>6.0776159169029551E-2</v>
      </c>
      <c r="AT1712" s="135">
        <v>1.708</v>
      </c>
      <c r="AU1712" s="135">
        <f t="shared" si="188"/>
        <v>623.41999999999996</v>
      </c>
      <c r="AV1712" s="176">
        <f t="shared" si="184"/>
        <v>1.041696610151353</v>
      </c>
      <c r="AW1712" s="135">
        <v>1.708</v>
      </c>
      <c r="AX1712" s="135">
        <f t="shared" si="189"/>
        <v>623.41999999999996</v>
      </c>
      <c r="AY1712" s="90">
        <f t="shared" si="185"/>
        <v>0.28322794009558661</v>
      </c>
      <c r="AZ1712" s="176">
        <f t="shared" si="186"/>
        <v>1.385700709415969</v>
      </c>
    </row>
    <row r="1713" spans="43:52" x14ac:dyDescent="0.35">
      <c r="AQ1713" s="135">
        <v>1.7090000000000001</v>
      </c>
      <c r="AR1713" s="135">
        <f t="shared" si="187"/>
        <v>623.78500000000008</v>
      </c>
      <c r="AS1713" s="176">
        <f t="shared" si="183"/>
        <v>6.0776159169029551E-2</v>
      </c>
      <c r="AT1713" s="135">
        <v>1.7090000000000001</v>
      </c>
      <c r="AU1713" s="135">
        <f t="shared" si="188"/>
        <v>623.78500000000008</v>
      </c>
      <c r="AV1713" s="176">
        <f t="shared" si="184"/>
        <v>1.041696610151353</v>
      </c>
      <c r="AW1713" s="135">
        <v>1.7090000000000001</v>
      </c>
      <c r="AX1713" s="135">
        <f t="shared" si="189"/>
        <v>623.78500000000008</v>
      </c>
      <c r="AY1713" s="90">
        <f t="shared" si="185"/>
        <v>0.2835703734403745</v>
      </c>
      <c r="AZ1713" s="176">
        <f t="shared" si="186"/>
        <v>1.3860431427607569</v>
      </c>
    </row>
    <row r="1714" spans="43:52" x14ac:dyDescent="0.35">
      <c r="AQ1714" s="135">
        <v>1.71</v>
      </c>
      <c r="AR1714" s="135">
        <f t="shared" si="187"/>
        <v>624.15</v>
      </c>
      <c r="AS1714" s="176">
        <f t="shared" si="183"/>
        <v>6.0776159169029551E-2</v>
      </c>
      <c r="AT1714" s="135">
        <v>1.71</v>
      </c>
      <c r="AU1714" s="135">
        <f t="shared" si="188"/>
        <v>624.15</v>
      </c>
      <c r="AV1714" s="176">
        <f t="shared" si="184"/>
        <v>1.041696610151353</v>
      </c>
      <c r="AW1714" s="135">
        <v>1.71</v>
      </c>
      <c r="AX1714" s="135">
        <f t="shared" si="189"/>
        <v>624.15</v>
      </c>
      <c r="AY1714" s="90">
        <f t="shared" si="185"/>
        <v>0.28391284940818151</v>
      </c>
      <c r="AZ1714" s="176">
        <f t="shared" si="186"/>
        <v>1.3863856187285639</v>
      </c>
    </row>
    <row r="1715" spans="43:52" x14ac:dyDescent="0.35">
      <c r="AQ1715" s="135">
        <v>1.7110000000000001</v>
      </c>
      <c r="AR1715" s="135">
        <f t="shared" si="187"/>
        <v>624.51499999999999</v>
      </c>
      <c r="AS1715" s="176">
        <f t="shared" si="183"/>
        <v>6.0776159169029551E-2</v>
      </c>
      <c r="AT1715" s="135">
        <v>1.7110000000000001</v>
      </c>
      <c r="AU1715" s="135">
        <f t="shared" si="188"/>
        <v>624.51499999999999</v>
      </c>
      <c r="AV1715" s="176">
        <f t="shared" si="184"/>
        <v>1.041696610151353</v>
      </c>
      <c r="AW1715" s="135">
        <v>1.7110000000000001</v>
      </c>
      <c r="AX1715" s="135">
        <f t="shared" si="189"/>
        <v>624.51499999999999</v>
      </c>
      <c r="AY1715" s="90">
        <f t="shared" si="185"/>
        <v>0.28425532537598736</v>
      </c>
      <c r="AZ1715" s="176">
        <f t="shared" si="186"/>
        <v>1.3867280946963698</v>
      </c>
    </row>
    <row r="1716" spans="43:52" x14ac:dyDescent="0.35">
      <c r="AQ1716" s="135">
        <v>1.712</v>
      </c>
      <c r="AR1716" s="135">
        <f t="shared" si="187"/>
        <v>624.88</v>
      </c>
      <c r="AS1716" s="176">
        <f t="shared" si="183"/>
        <v>6.0776159169029551E-2</v>
      </c>
      <c r="AT1716" s="135">
        <v>1.712</v>
      </c>
      <c r="AU1716" s="135">
        <f t="shared" si="188"/>
        <v>624.88</v>
      </c>
      <c r="AV1716" s="176">
        <f t="shared" si="184"/>
        <v>1.041696610151353</v>
      </c>
      <c r="AW1716" s="135">
        <v>1.712</v>
      </c>
      <c r="AX1716" s="135">
        <f t="shared" si="189"/>
        <v>624.88</v>
      </c>
      <c r="AY1716" s="90">
        <f t="shared" si="185"/>
        <v>0.2845978013437917</v>
      </c>
      <c r="AZ1716" s="176">
        <f t="shared" si="186"/>
        <v>1.3870705706641742</v>
      </c>
    </row>
    <row r="1717" spans="43:52" x14ac:dyDescent="0.35">
      <c r="AQ1717" s="135">
        <v>1.7130000000000001</v>
      </c>
      <c r="AR1717" s="135">
        <f t="shared" si="187"/>
        <v>625.245</v>
      </c>
      <c r="AS1717" s="176">
        <f t="shared" si="183"/>
        <v>6.0776159169029551E-2</v>
      </c>
      <c r="AT1717" s="135">
        <v>1.7130000000000001</v>
      </c>
      <c r="AU1717" s="135">
        <f t="shared" si="188"/>
        <v>625.245</v>
      </c>
      <c r="AV1717" s="176">
        <f t="shared" si="184"/>
        <v>1.041696610151353</v>
      </c>
      <c r="AW1717" s="135">
        <v>1.7130000000000001</v>
      </c>
      <c r="AX1717" s="135">
        <f t="shared" si="189"/>
        <v>625.245</v>
      </c>
      <c r="AY1717" s="90">
        <f t="shared" si="185"/>
        <v>0.28494027731159527</v>
      </c>
      <c r="AZ1717" s="176">
        <f t="shared" si="186"/>
        <v>1.3874130466319776</v>
      </c>
    </row>
    <row r="1718" spans="43:52" x14ac:dyDescent="0.35">
      <c r="AQ1718" s="135">
        <v>1.714</v>
      </c>
      <c r="AR1718" s="135">
        <f t="shared" si="187"/>
        <v>625.61</v>
      </c>
      <c r="AS1718" s="176">
        <f t="shared" si="183"/>
        <v>6.0776159169029551E-2</v>
      </c>
      <c r="AT1718" s="135">
        <v>1.714</v>
      </c>
      <c r="AU1718" s="135">
        <f t="shared" si="188"/>
        <v>625.61</v>
      </c>
      <c r="AV1718" s="176">
        <f t="shared" si="184"/>
        <v>1.041696610151353</v>
      </c>
      <c r="AW1718" s="135">
        <v>1.714</v>
      </c>
      <c r="AX1718" s="135">
        <f t="shared" si="189"/>
        <v>625.61</v>
      </c>
      <c r="AY1718" s="90">
        <f t="shared" si="185"/>
        <v>0.28528275327939717</v>
      </c>
      <c r="AZ1718" s="176">
        <f t="shared" si="186"/>
        <v>1.3877555225997795</v>
      </c>
    </row>
    <row r="1719" spans="43:52" x14ac:dyDescent="0.35">
      <c r="AQ1719" s="135">
        <v>1.7150000000000001</v>
      </c>
      <c r="AR1719" s="135">
        <f t="shared" si="187"/>
        <v>625.97500000000002</v>
      </c>
      <c r="AS1719" s="176">
        <f t="shared" si="183"/>
        <v>6.0776159169029551E-2</v>
      </c>
      <c r="AT1719" s="135">
        <v>1.7150000000000001</v>
      </c>
      <c r="AU1719" s="135">
        <f t="shared" si="188"/>
        <v>625.97500000000002</v>
      </c>
      <c r="AV1719" s="176">
        <f t="shared" si="184"/>
        <v>1.041696610151353</v>
      </c>
      <c r="AW1719" s="135">
        <v>1.7150000000000001</v>
      </c>
      <c r="AX1719" s="135">
        <f t="shared" si="189"/>
        <v>625.97500000000002</v>
      </c>
      <c r="AY1719" s="90">
        <f t="shared" si="185"/>
        <v>0.28562522924719813</v>
      </c>
      <c r="AZ1719" s="176">
        <f t="shared" si="186"/>
        <v>1.3880979985675805</v>
      </c>
    </row>
    <row r="1720" spans="43:52" x14ac:dyDescent="0.35">
      <c r="AQ1720" s="135">
        <v>1.716</v>
      </c>
      <c r="AR1720" s="135">
        <f t="shared" si="187"/>
        <v>626.34</v>
      </c>
      <c r="AS1720" s="176">
        <f t="shared" si="183"/>
        <v>6.0776159169029551E-2</v>
      </c>
      <c r="AT1720" s="135">
        <v>1.716</v>
      </c>
      <c r="AU1720" s="135">
        <f t="shared" si="188"/>
        <v>626.34</v>
      </c>
      <c r="AV1720" s="176">
        <f t="shared" si="184"/>
        <v>1.041696610151353</v>
      </c>
      <c r="AW1720" s="135">
        <v>1.716</v>
      </c>
      <c r="AX1720" s="135">
        <f t="shared" si="189"/>
        <v>626.34</v>
      </c>
      <c r="AY1720" s="90">
        <f t="shared" si="185"/>
        <v>0.28596770521499781</v>
      </c>
      <c r="AZ1720" s="176">
        <f t="shared" si="186"/>
        <v>1.3884404745353802</v>
      </c>
    </row>
    <row r="1721" spans="43:52" x14ac:dyDescent="0.35">
      <c r="AQ1721" s="135">
        <v>1.7170000000000001</v>
      </c>
      <c r="AR1721" s="135">
        <f t="shared" si="187"/>
        <v>626.70500000000004</v>
      </c>
      <c r="AS1721" s="176">
        <f t="shared" si="183"/>
        <v>6.0776159169029551E-2</v>
      </c>
      <c r="AT1721" s="135">
        <v>1.7170000000000001</v>
      </c>
      <c r="AU1721" s="135">
        <f t="shared" si="188"/>
        <v>626.70500000000004</v>
      </c>
      <c r="AV1721" s="176">
        <f t="shared" si="184"/>
        <v>1.041696610151353</v>
      </c>
      <c r="AW1721" s="135">
        <v>1.7170000000000001</v>
      </c>
      <c r="AX1721" s="135">
        <f t="shared" si="189"/>
        <v>626.70500000000004</v>
      </c>
      <c r="AY1721" s="90">
        <f t="shared" si="185"/>
        <v>0.28631013855977594</v>
      </c>
      <c r="AZ1721" s="176">
        <f t="shared" si="186"/>
        <v>1.3887829078801583</v>
      </c>
    </row>
    <row r="1722" spans="43:52" x14ac:dyDescent="0.35">
      <c r="AQ1722" s="135">
        <v>1.718</v>
      </c>
      <c r="AR1722" s="135">
        <f t="shared" si="187"/>
        <v>627.06999999999994</v>
      </c>
      <c r="AS1722" s="176">
        <f t="shared" si="183"/>
        <v>6.0776159169029551E-2</v>
      </c>
      <c r="AT1722" s="135">
        <v>1.718</v>
      </c>
      <c r="AU1722" s="135">
        <f t="shared" si="188"/>
        <v>627.06999999999994</v>
      </c>
      <c r="AV1722" s="176">
        <f t="shared" si="184"/>
        <v>1.041696610151353</v>
      </c>
      <c r="AW1722" s="135">
        <v>1.718</v>
      </c>
      <c r="AX1722" s="135">
        <f t="shared" si="189"/>
        <v>627.06999999999994</v>
      </c>
      <c r="AY1722" s="90">
        <f t="shared" si="185"/>
        <v>0.28665261452757296</v>
      </c>
      <c r="AZ1722" s="176">
        <f t="shared" si="186"/>
        <v>1.3891253838479554</v>
      </c>
    </row>
    <row r="1723" spans="43:52" x14ac:dyDescent="0.35">
      <c r="AQ1723" s="135">
        <v>1.7190000000000001</v>
      </c>
      <c r="AR1723" s="135">
        <f t="shared" si="187"/>
        <v>627.43500000000006</v>
      </c>
      <c r="AS1723" s="176">
        <f t="shared" si="183"/>
        <v>6.0776159169029551E-2</v>
      </c>
      <c r="AT1723" s="135">
        <v>1.7190000000000001</v>
      </c>
      <c r="AU1723" s="135">
        <f t="shared" si="188"/>
        <v>627.43500000000006</v>
      </c>
      <c r="AV1723" s="176">
        <f t="shared" si="184"/>
        <v>1.041696610151353</v>
      </c>
      <c r="AW1723" s="135">
        <v>1.7190000000000001</v>
      </c>
      <c r="AX1723" s="135">
        <f t="shared" si="189"/>
        <v>627.43500000000006</v>
      </c>
      <c r="AY1723" s="90">
        <f t="shared" si="185"/>
        <v>0.28699509049536898</v>
      </c>
      <c r="AZ1723" s="176">
        <f t="shared" si="186"/>
        <v>1.3894678598157513</v>
      </c>
    </row>
    <row r="1724" spans="43:52" x14ac:dyDescent="0.35">
      <c r="AQ1724" s="135">
        <v>1.72</v>
      </c>
      <c r="AR1724" s="135">
        <f t="shared" si="187"/>
        <v>627.79999999999995</v>
      </c>
      <c r="AS1724" s="176">
        <f t="shared" si="183"/>
        <v>6.0776159169029551E-2</v>
      </c>
      <c r="AT1724" s="135">
        <v>1.72</v>
      </c>
      <c r="AU1724" s="135">
        <f t="shared" si="188"/>
        <v>627.79999999999995</v>
      </c>
      <c r="AV1724" s="176">
        <f t="shared" si="184"/>
        <v>1.041696610151353</v>
      </c>
      <c r="AW1724" s="135">
        <v>1.72</v>
      </c>
      <c r="AX1724" s="135">
        <f t="shared" si="189"/>
        <v>627.79999999999995</v>
      </c>
      <c r="AY1724" s="90">
        <f t="shared" si="185"/>
        <v>0.28733756646316377</v>
      </c>
      <c r="AZ1724" s="176">
        <f t="shared" si="186"/>
        <v>1.3898103357835461</v>
      </c>
    </row>
    <row r="1725" spans="43:52" x14ac:dyDescent="0.35">
      <c r="AQ1725" s="135">
        <v>1.7210000000000001</v>
      </c>
      <c r="AR1725" s="135">
        <f t="shared" si="187"/>
        <v>628.16500000000008</v>
      </c>
      <c r="AS1725" s="176">
        <f t="shared" si="183"/>
        <v>6.0776159169029551E-2</v>
      </c>
      <c r="AT1725" s="135">
        <v>1.7210000000000001</v>
      </c>
      <c r="AU1725" s="135">
        <f t="shared" si="188"/>
        <v>628.16500000000008</v>
      </c>
      <c r="AV1725" s="176">
        <f t="shared" si="184"/>
        <v>1.041696610151353</v>
      </c>
      <c r="AW1725" s="135">
        <v>1.7210000000000001</v>
      </c>
      <c r="AX1725" s="135">
        <f t="shared" si="189"/>
        <v>628.16500000000008</v>
      </c>
      <c r="AY1725" s="90">
        <f t="shared" si="185"/>
        <v>0.28768004243095713</v>
      </c>
      <c r="AZ1725" s="176">
        <f t="shared" si="186"/>
        <v>1.3901528117513395</v>
      </c>
    </row>
    <row r="1726" spans="43:52" x14ac:dyDescent="0.35">
      <c r="AQ1726" s="135">
        <v>1.722</v>
      </c>
      <c r="AR1726" s="135">
        <f t="shared" si="187"/>
        <v>628.53</v>
      </c>
      <c r="AS1726" s="176">
        <f t="shared" si="183"/>
        <v>6.0776159169029551E-2</v>
      </c>
      <c r="AT1726" s="135">
        <v>1.722</v>
      </c>
      <c r="AU1726" s="135">
        <f t="shared" si="188"/>
        <v>628.53</v>
      </c>
      <c r="AV1726" s="176">
        <f t="shared" si="184"/>
        <v>1.041696610151353</v>
      </c>
      <c r="AW1726" s="135">
        <v>1.722</v>
      </c>
      <c r="AX1726" s="135">
        <f t="shared" si="189"/>
        <v>628.53</v>
      </c>
      <c r="AY1726" s="90">
        <f t="shared" si="185"/>
        <v>0.28802251839874976</v>
      </c>
      <c r="AZ1726" s="176">
        <f t="shared" si="186"/>
        <v>1.3904952877191321</v>
      </c>
    </row>
    <row r="1727" spans="43:52" x14ac:dyDescent="0.35">
      <c r="AQ1727" s="135">
        <v>1.7230000000000001</v>
      </c>
      <c r="AR1727" s="135">
        <f t="shared" si="187"/>
        <v>628.89499999999998</v>
      </c>
      <c r="AS1727" s="176">
        <f t="shared" si="183"/>
        <v>6.0776159169029551E-2</v>
      </c>
      <c r="AT1727" s="135">
        <v>1.7230000000000001</v>
      </c>
      <c r="AU1727" s="135">
        <f t="shared" si="188"/>
        <v>628.89499999999998</v>
      </c>
      <c r="AV1727" s="176">
        <f t="shared" si="184"/>
        <v>1.041696610151353</v>
      </c>
      <c r="AW1727" s="135">
        <v>1.7230000000000001</v>
      </c>
      <c r="AX1727" s="135">
        <f t="shared" si="189"/>
        <v>628.89499999999998</v>
      </c>
      <c r="AY1727" s="90">
        <f t="shared" si="185"/>
        <v>0.28836499436654067</v>
      </c>
      <c r="AZ1727" s="176">
        <f t="shared" si="186"/>
        <v>1.3908377636869231</v>
      </c>
    </row>
    <row r="1728" spans="43:52" x14ac:dyDescent="0.35">
      <c r="AQ1728" s="135">
        <v>1.724</v>
      </c>
      <c r="AR1728" s="135">
        <f t="shared" si="187"/>
        <v>629.26</v>
      </c>
      <c r="AS1728" s="176">
        <f t="shared" si="183"/>
        <v>6.0776159169029551E-2</v>
      </c>
      <c r="AT1728" s="135">
        <v>1.724</v>
      </c>
      <c r="AU1728" s="135">
        <f t="shared" si="188"/>
        <v>629.26</v>
      </c>
      <c r="AV1728" s="176">
        <f t="shared" si="184"/>
        <v>1.041696610151353</v>
      </c>
      <c r="AW1728" s="135">
        <v>1.724</v>
      </c>
      <c r="AX1728" s="135">
        <f t="shared" si="189"/>
        <v>629.26</v>
      </c>
      <c r="AY1728" s="90">
        <f t="shared" si="185"/>
        <v>0.28870747033433053</v>
      </c>
      <c r="AZ1728" s="176">
        <f t="shared" si="186"/>
        <v>1.3911802396547128</v>
      </c>
    </row>
    <row r="1729" spans="43:52" x14ac:dyDescent="0.35">
      <c r="AQ1729" s="135">
        <v>1.7250000000000001</v>
      </c>
      <c r="AR1729" s="135">
        <f t="shared" si="187"/>
        <v>629.625</v>
      </c>
      <c r="AS1729" s="176">
        <f t="shared" si="183"/>
        <v>6.0776159169029551E-2</v>
      </c>
      <c r="AT1729" s="135">
        <v>1.7250000000000001</v>
      </c>
      <c r="AU1729" s="135">
        <f t="shared" si="188"/>
        <v>629.625</v>
      </c>
      <c r="AV1729" s="176">
        <f t="shared" si="184"/>
        <v>1.041696610151353</v>
      </c>
      <c r="AW1729" s="135">
        <v>1.7250000000000001</v>
      </c>
      <c r="AX1729" s="135">
        <f t="shared" si="189"/>
        <v>629.625</v>
      </c>
      <c r="AY1729" s="90">
        <f t="shared" si="185"/>
        <v>0.28904990367909894</v>
      </c>
      <c r="AZ1729" s="176">
        <f t="shared" si="186"/>
        <v>1.3915226729994814</v>
      </c>
    </row>
    <row r="1730" spans="43:52" x14ac:dyDescent="0.35">
      <c r="AQ1730" s="135">
        <v>1.726</v>
      </c>
      <c r="AR1730" s="135">
        <f t="shared" si="187"/>
        <v>629.99</v>
      </c>
      <c r="AS1730" s="176">
        <f t="shared" si="183"/>
        <v>6.0776159169029551E-2</v>
      </c>
      <c r="AT1730" s="135">
        <v>1.726</v>
      </c>
      <c r="AU1730" s="135">
        <f t="shared" si="188"/>
        <v>629.99</v>
      </c>
      <c r="AV1730" s="176">
        <f t="shared" si="184"/>
        <v>1.041696610151353</v>
      </c>
      <c r="AW1730" s="135">
        <v>1.726</v>
      </c>
      <c r="AX1730" s="135">
        <f t="shared" si="189"/>
        <v>629.99</v>
      </c>
      <c r="AY1730" s="90">
        <f t="shared" si="185"/>
        <v>0.28939237964688619</v>
      </c>
      <c r="AZ1730" s="176">
        <f t="shared" si="186"/>
        <v>1.3918651489672687</v>
      </c>
    </row>
    <row r="1731" spans="43:52" x14ac:dyDescent="0.35">
      <c r="AQ1731" s="135">
        <v>1.7270000000000001</v>
      </c>
      <c r="AR1731" s="135">
        <f t="shared" si="187"/>
        <v>630.35500000000002</v>
      </c>
      <c r="AS1731" s="176">
        <f t="shared" si="183"/>
        <v>6.0776159169029551E-2</v>
      </c>
      <c r="AT1731" s="135">
        <v>1.7270000000000001</v>
      </c>
      <c r="AU1731" s="135">
        <f t="shared" si="188"/>
        <v>630.35500000000002</v>
      </c>
      <c r="AV1731" s="176">
        <f t="shared" si="184"/>
        <v>1.041696610151353</v>
      </c>
      <c r="AW1731" s="135">
        <v>1.7270000000000001</v>
      </c>
      <c r="AX1731" s="135">
        <f t="shared" si="189"/>
        <v>630.35500000000002</v>
      </c>
      <c r="AY1731" s="90">
        <f t="shared" si="185"/>
        <v>0.28973485561467244</v>
      </c>
      <c r="AZ1731" s="176">
        <f t="shared" si="186"/>
        <v>1.3922076249350548</v>
      </c>
    </row>
    <row r="1732" spans="43:52" x14ac:dyDescent="0.35">
      <c r="AQ1732" s="135">
        <v>1.728</v>
      </c>
      <c r="AR1732" s="135">
        <f t="shared" si="187"/>
        <v>630.72</v>
      </c>
      <c r="AS1732" s="176">
        <f t="shared" ref="AS1732:AS1795" si="190">$BP$36*$BR$20/$BR$13*(1-EXP(-$BR$13*AQ1732))</f>
        <v>6.0776159169029551E-2</v>
      </c>
      <c r="AT1732" s="135">
        <v>1.728</v>
      </c>
      <c r="AU1732" s="135">
        <f t="shared" si="188"/>
        <v>630.72</v>
      </c>
      <c r="AV1732" s="176">
        <f t="shared" ref="AV1732:AV1795" si="191">$BR$15*$BR$20/$BR$14*(1-EXP(-$BR$14*AT1732))-$BR$16*(EXP(-$BR$13*AT1732)-EXP(-$BR$14*AT1732))</f>
        <v>1.041696610151353</v>
      </c>
      <c r="AW1732" s="135">
        <v>1.728</v>
      </c>
      <c r="AX1732" s="135">
        <f t="shared" si="189"/>
        <v>630.72</v>
      </c>
      <c r="AY1732" s="90">
        <f t="shared" ref="AY1732:AY1795" si="192">-EXP(-(Lm)*AW1732)*(-$BR$17+(EXP(Lm-$BR$14)-EXP((Lm-$BR$14)*AW1732))*(($BR$20*$BR$15-$BR$14*$BR$16+$BR$16*Lm)*$BR$14-$BR$20*$BR$15*Lm)/($BR$14*($BR$14-Lm))+$BR$16*($BR$14-Lm)*(1-EXP((Lm-$BR$13)*AW1732))/($BR$13-Lm)+$BR$20*(EXP(Lm*AW1732)-1)*($BR$15*(1/$BR$14-1/Lm)+1/($BP$42*Lm))+($BR$20*$BR$15/$BR$14-$BR$16)*(1-EXP(Lm-$BR$14)))</f>
        <v>0.29007733158245746</v>
      </c>
      <c r="AZ1732" s="176">
        <f t="shared" ref="AZ1732:AZ1795" si="193">AS1732+AV1732+AY1732</f>
        <v>1.3925501009028398</v>
      </c>
    </row>
    <row r="1733" spans="43:52" x14ac:dyDescent="0.35">
      <c r="AQ1733" s="135">
        <v>1.7290000000000001</v>
      </c>
      <c r="AR1733" s="135">
        <f t="shared" si="187"/>
        <v>631.08500000000004</v>
      </c>
      <c r="AS1733" s="176">
        <f t="shared" si="190"/>
        <v>6.0776159169029551E-2</v>
      </c>
      <c r="AT1733" s="135">
        <v>1.7290000000000001</v>
      </c>
      <c r="AU1733" s="135">
        <f t="shared" si="188"/>
        <v>631.08500000000004</v>
      </c>
      <c r="AV1733" s="176">
        <f t="shared" si="191"/>
        <v>1.041696610151353</v>
      </c>
      <c r="AW1733" s="135">
        <v>1.7290000000000001</v>
      </c>
      <c r="AX1733" s="135">
        <f t="shared" si="189"/>
        <v>631.08500000000004</v>
      </c>
      <c r="AY1733" s="90">
        <f t="shared" si="192"/>
        <v>0.29041980755024127</v>
      </c>
      <c r="AZ1733" s="176">
        <f t="shared" si="193"/>
        <v>1.3928925768706237</v>
      </c>
    </row>
    <row r="1734" spans="43:52" x14ac:dyDescent="0.35">
      <c r="AQ1734" s="135">
        <v>1.73</v>
      </c>
      <c r="AR1734" s="135">
        <f t="shared" ref="AR1734:AR1797" si="194">AQ1734*365</f>
        <v>631.45000000000005</v>
      </c>
      <c r="AS1734" s="176">
        <f t="shared" si="190"/>
        <v>6.0776159169029551E-2</v>
      </c>
      <c r="AT1734" s="135">
        <v>1.73</v>
      </c>
      <c r="AU1734" s="135">
        <f t="shared" ref="AU1734:AU1797" si="195">AT1734*365</f>
        <v>631.45000000000005</v>
      </c>
      <c r="AV1734" s="176">
        <f t="shared" si="191"/>
        <v>1.041696610151353</v>
      </c>
      <c r="AW1734" s="135">
        <v>1.73</v>
      </c>
      <c r="AX1734" s="135">
        <f t="shared" ref="AX1734:AX1797" si="196">AW1734*365</f>
        <v>631.45000000000005</v>
      </c>
      <c r="AY1734" s="90">
        <f t="shared" si="192"/>
        <v>0.29076228351802363</v>
      </c>
      <c r="AZ1734" s="176">
        <f t="shared" si="193"/>
        <v>1.3932350528384061</v>
      </c>
    </row>
    <row r="1735" spans="43:52" x14ac:dyDescent="0.35">
      <c r="AQ1735" s="135">
        <v>1.7310000000000001</v>
      </c>
      <c r="AR1735" s="135">
        <f t="shared" si="194"/>
        <v>631.81500000000005</v>
      </c>
      <c r="AS1735" s="176">
        <f t="shared" si="190"/>
        <v>6.0776159169029551E-2</v>
      </c>
      <c r="AT1735" s="135">
        <v>1.7310000000000001</v>
      </c>
      <c r="AU1735" s="135">
        <f t="shared" si="195"/>
        <v>631.81500000000005</v>
      </c>
      <c r="AV1735" s="176">
        <f t="shared" si="191"/>
        <v>1.041696610151353</v>
      </c>
      <c r="AW1735" s="135">
        <v>1.7310000000000001</v>
      </c>
      <c r="AX1735" s="135">
        <f t="shared" si="196"/>
        <v>631.81500000000005</v>
      </c>
      <c r="AY1735" s="90">
        <f t="shared" si="192"/>
        <v>0.29110475948580522</v>
      </c>
      <c r="AZ1735" s="176">
        <f t="shared" si="193"/>
        <v>1.3935775288061876</v>
      </c>
    </row>
    <row r="1736" spans="43:52" x14ac:dyDescent="0.35">
      <c r="AQ1736" s="135">
        <v>1.732</v>
      </c>
      <c r="AR1736" s="135">
        <f t="shared" si="194"/>
        <v>632.17999999999995</v>
      </c>
      <c r="AS1736" s="176">
        <f t="shared" si="190"/>
        <v>6.0776159169029551E-2</v>
      </c>
      <c r="AT1736" s="135">
        <v>1.732</v>
      </c>
      <c r="AU1736" s="135">
        <f t="shared" si="195"/>
        <v>632.17999999999995</v>
      </c>
      <c r="AV1736" s="176">
        <f t="shared" si="191"/>
        <v>1.041696610151353</v>
      </c>
      <c r="AW1736" s="135">
        <v>1.732</v>
      </c>
      <c r="AX1736" s="135">
        <f t="shared" si="196"/>
        <v>632.17999999999995</v>
      </c>
      <c r="AY1736" s="90">
        <f t="shared" si="192"/>
        <v>0.29144719283056481</v>
      </c>
      <c r="AZ1736" s="176">
        <f t="shared" si="193"/>
        <v>1.3939199621509473</v>
      </c>
    </row>
    <row r="1737" spans="43:52" x14ac:dyDescent="0.35">
      <c r="AQ1737" s="135">
        <v>1.7330000000000001</v>
      </c>
      <c r="AR1737" s="135">
        <f t="shared" si="194"/>
        <v>632.54500000000007</v>
      </c>
      <c r="AS1737" s="176">
        <f t="shared" si="190"/>
        <v>6.0776159169029551E-2</v>
      </c>
      <c r="AT1737" s="135">
        <v>1.7330000000000001</v>
      </c>
      <c r="AU1737" s="135">
        <f t="shared" si="195"/>
        <v>632.54500000000007</v>
      </c>
      <c r="AV1737" s="176">
        <f t="shared" si="191"/>
        <v>1.041696610151353</v>
      </c>
      <c r="AW1737" s="135">
        <v>1.7330000000000001</v>
      </c>
      <c r="AX1737" s="135">
        <f t="shared" si="196"/>
        <v>632.54500000000007</v>
      </c>
      <c r="AY1737" s="90">
        <f t="shared" si="192"/>
        <v>0.29178966879834373</v>
      </c>
      <c r="AZ1737" s="176">
        <f t="shared" si="193"/>
        <v>1.3942624381187261</v>
      </c>
    </row>
    <row r="1738" spans="43:52" x14ac:dyDescent="0.35">
      <c r="AQ1738" s="135">
        <v>1.734</v>
      </c>
      <c r="AR1738" s="135">
        <f t="shared" si="194"/>
        <v>632.91</v>
      </c>
      <c r="AS1738" s="176">
        <f t="shared" si="190"/>
        <v>6.0776159169029551E-2</v>
      </c>
      <c r="AT1738" s="135">
        <v>1.734</v>
      </c>
      <c r="AU1738" s="135">
        <f t="shared" si="195"/>
        <v>632.91</v>
      </c>
      <c r="AV1738" s="176">
        <f t="shared" si="191"/>
        <v>1.041696610151353</v>
      </c>
      <c r="AW1738" s="135">
        <v>1.734</v>
      </c>
      <c r="AX1738" s="135">
        <f t="shared" si="196"/>
        <v>632.91</v>
      </c>
      <c r="AY1738" s="90">
        <f t="shared" si="192"/>
        <v>0.2921321447661212</v>
      </c>
      <c r="AZ1738" s="176">
        <f t="shared" si="193"/>
        <v>1.3946049140865036</v>
      </c>
    </row>
    <row r="1739" spans="43:52" x14ac:dyDescent="0.35">
      <c r="AQ1739" s="135">
        <v>1.7350000000000001</v>
      </c>
      <c r="AR1739" s="135">
        <f t="shared" si="194"/>
        <v>633.27500000000009</v>
      </c>
      <c r="AS1739" s="176">
        <f t="shared" si="190"/>
        <v>6.0776159169029551E-2</v>
      </c>
      <c r="AT1739" s="135">
        <v>1.7350000000000001</v>
      </c>
      <c r="AU1739" s="135">
        <f t="shared" si="195"/>
        <v>633.27500000000009</v>
      </c>
      <c r="AV1739" s="176">
        <f t="shared" si="191"/>
        <v>1.041696610151353</v>
      </c>
      <c r="AW1739" s="135">
        <v>1.7350000000000001</v>
      </c>
      <c r="AX1739" s="135">
        <f t="shared" si="196"/>
        <v>633.27500000000009</v>
      </c>
      <c r="AY1739" s="90">
        <f t="shared" si="192"/>
        <v>0.29247462073389768</v>
      </c>
      <c r="AZ1739" s="176">
        <f t="shared" si="193"/>
        <v>1.3949473900542801</v>
      </c>
    </row>
    <row r="1740" spans="43:52" x14ac:dyDescent="0.35">
      <c r="AQ1740" s="135">
        <v>1.736</v>
      </c>
      <c r="AR1740" s="135">
        <f t="shared" si="194"/>
        <v>633.64</v>
      </c>
      <c r="AS1740" s="176">
        <f t="shared" si="190"/>
        <v>6.0776159169029551E-2</v>
      </c>
      <c r="AT1740" s="135">
        <v>1.736</v>
      </c>
      <c r="AU1740" s="135">
        <f t="shared" si="195"/>
        <v>633.64</v>
      </c>
      <c r="AV1740" s="176">
        <f t="shared" si="191"/>
        <v>1.041696610151353</v>
      </c>
      <c r="AW1740" s="135">
        <v>1.736</v>
      </c>
      <c r="AX1740" s="135">
        <f t="shared" si="196"/>
        <v>633.64</v>
      </c>
      <c r="AY1740" s="90">
        <f t="shared" si="192"/>
        <v>0.29281709670167289</v>
      </c>
      <c r="AZ1740" s="176">
        <f t="shared" si="193"/>
        <v>1.3952898660220554</v>
      </c>
    </row>
    <row r="1741" spans="43:52" x14ac:dyDescent="0.35">
      <c r="AQ1741" s="135">
        <v>1.7370000000000001</v>
      </c>
      <c r="AR1741" s="135">
        <f t="shared" si="194"/>
        <v>634.005</v>
      </c>
      <c r="AS1741" s="176">
        <f t="shared" si="190"/>
        <v>6.0776159169029551E-2</v>
      </c>
      <c r="AT1741" s="135">
        <v>1.7370000000000001</v>
      </c>
      <c r="AU1741" s="135">
        <f t="shared" si="195"/>
        <v>634.005</v>
      </c>
      <c r="AV1741" s="176">
        <f t="shared" si="191"/>
        <v>1.041696610151353</v>
      </c>
      <c r="AW1741" s="135">
        <v>1.7370000000000001</v>
      </c>
      <c r="AX1741" s="135">
        <f t="shared" si="196"/>
        <v>634.005</v>
      </c>
      <c r="AY1741" s="90">
        <f t="shared" si="192"/>
        <v>0.29315957266944692</v>
      </c>
      <c r="AZ1741" s="176">
        <f t="shared" si="193"/>
        <v>1.3956323419898293</v>
      </c>
    </row>
    <row r="1742" spans="43:52" x14ac:dyDescent="0.35">
      <c r="AQ1742" s="135">
        <v>1.738</v>
      </c>
      <c r="AR1742" s="135">
        <f t="shared" si="194"/>
        <v>634.37</v>
      </c>
      <c r="AS1742" s="176">
        <f t="shared" si="190"/>
        <v>6.0776159169029551E-2</v>
      </c>
      <c r="AT1742" s="135">
        <v>1.738</v>
      </c>
      <c r="AU1742" s="135">
        <f t="shared" si="195"/>
        <v>634.37</v>
      </c>
      <c r="AV1742" s="176">
        <f t="shared" si="191"/>
        <v>1.041696610151353</v>
      </c>
      <c r="AW1742" s="135">
        <v>1.738</v>
      </c>
      <c r="AX1742" s="135">
        <f t="shared" si="196"/>
        <v>634.37</v>
      </c>
      <c r="AY1742" s="90">
        <f t="shared" si="192"/>
        <v>0.29350204863721974</v>
      </c>
      <c r="AZ1742" s="176">
        <f t="shared" si="193"/>
        <v>1.3959748179576021</v>
      </c>
    </row>
    <row r="1743" spans="43:52" x14ac:dyDescent="0.35">
      <c r="AQ1743" s="135">
        <v>1.7390000000000001</v>
      </c>
      <c r="AR1743" s="135">
        <f t="shared" si="194"/>
        <v>634.73500000000001</v>
      </c>
      <c r="AS1743" s="176">
        <f t="shared" si="190"/>
        <v>6.0776159169029551E-2</v>
      </c>
      <c r="AT1743" s="135">
        <v>1.7390000000000001</v>
      </c>
      <c r="AU1743" s="135">
        <f t="shared" si="195"/>
        <v>634.73500000000001</v>
      </c>
      <c r="AV1743" s="176">
        <f t="shared" si="191"/>
        <v>1.041696610151353</v>
      </c>
      <c r="AW1743" s="135">
        <v>1.7390000000000001</v>
      </c>
      <c r="AX1743" s="135">
        <f t="shared" si="196"/>
        <v>634.73500000000001</v>
      </c>
      <c r="AY1743" s="90">
        <f t="shared" si="192"/>
        <v>0.29384452460499111</v>
      </c>
      <c r="AZ1743" s="176">
        <f t="shared" si="193"/>
        <v>1.3963172939253736</v>
      </c>
    </row>
    <row r="1744" spans="43:52" x14ac:dyDescent="0.35">
      <c r="AQ1744" s="135">
        <v>1.74</v>
      </c>
      <c r="AR1744" s="135">
        <f t="shared" si="194"/>
        <v>635.1</v>
      </c>
      <c r="AS1744" s="176">
        <f t="shared" si="190"/>
        <v>6.0776159169029551E-2</v>
      </c>
      <c r="AT1744" s="135">
        <v>1.74</v>
      </c>
      <c r="AU1744" s="135">
        <f t="shared" si="195"/>
        <v>635.1</v>
      </c>
      <c r="AV1744" s="176">
        <f t="shared" si="191"/>
        <v>1.041696610151353</v>
      </c>
      <c r="AW1744" s="135">
        <v>1.74</v>
      </c>
      <c r="AX1744" s="135">
        <f t="shared" si="196"/>
        <v>635.1</v>
      </c>
      <c r="AY1744" s="90">
        <f t="shared" si="192"/>
        <v>0.29418695794974115</v>
      </c>
      <c r="AZ1744" s="176">
        <f t="shared" si="193"/>
        <v>1.3966597272701236</v>
      </c>
    </row>
    <row r="1745" spans="43:52" x14ac:dyDescent="0.35">
      <c r="AQ1745" s="135">
        <v>1.7410000000000001</v>
      </c>
      <c r="AR1745" s="135">
        <f t="shared" si="194"/>
        <v>635.46500000000003</v>
      </c>
      <c r="AS1745" s="176">
        <f t="shared" si="190"/>
        <v>6.0776159169029551E-2</v>
      </c>
      <c r="AT1745" s="135">
        <v>1.7410000000000001</v>
      </c>
      <c r="AU1745" s="135">
        <f t="shared" si="195"/>
        <v>635.46500000000003</v>
      </c>
      <c r="AV1745" s="176">
        <f t="shared" si="191"/>
        <v>1.041696610151353</v>
      </c>
      <c r="AW1745" s="135">
        <v>1.7410000000000001</v>
      </c>
      <c r="AX1745" s="135">
        <f t="shared" si="196"/>
        <v>635.46500000000003</v>
      </c>
      <c r="AY1745" s="90">
        <f t="shared" si="192"/>
        <v>0.2945294339175103</v>
      </c>
      <c r="AZ1745" s="176">
        <f t="shared" si="193"/>
        <v>1.3970022032378928</v>
      </c>
    </row>
    <row r="1746" spans="43:52" x14ac:dyDescent="0.35">
      <c r="AQ1746" s="135">
        <v>1.742</v>
      </c>
      <c r="AR1746" s="135">
        <f t="shared" si="194"/>
        <v>635.83000000000004</v>
      </c>
      <c r="AS1746" s="176">
        <f t="shared" si="190"/>
        <v>6.0776159169029551E-2</v>
      </c>
      <c r="AT1746" s="135">
        <v>1.742</v>
      </c>
      <c r="AU1746" s="135">
        <f t="shared" si="195"/>
        <v>635.83000000000004</v>
      </c>
      <c r="AV1746" s="176">
        <f t="shared" si="191"/>
        <v>1.041696610151353</v>
      </c>
      <c r="AW1746" s="135">
        <v>1.742</v>
      </c>
      <c r="AX1746" s="135">
        <f t="shared" si="196"/>
        <v>635.83000000000004</v>
      </c>
      <c r="AY1746" s="90">
        <f t="shared" si="192"/>
        <v>0.29487190988527823</v>
      </c>
      <c r="AZ1746" s="176">
        <f t="shared" si="193"/>
        <v>1.3973446792056605</v>
      </c>
    </row>
    <row r="1747" spans="43:52" x14ac:dyDescent="0.35">
      <c r="AQ1747" s="135">
        <v>1.7430000000000001</v>
      </c>
      <c r="AR1747" s="135">
        <f t="shared" si="194"/>
        <v>636.19500000000005</v>
      </c>
      <c r="AS1747" s="176">
        <f t="shared" si="190"/>
        <v>6.0776159169029551E-2</v>
      </c>
      <c r="AT1747" s="135">
        <v>1.7430000000000001</v>
      </c>
      <c r="AU1747" s="135">
        <f t="shared" si="195"/>
        <v>636.19500000000005</v>
      </c>
      <c r="AV1747" s="176">
        <f t="shared" si="191"/>
        <v>1.041696610151353</v>
      </c>
      <c r="AW1747" s="135">
        <v>1.7430000000000001</v>
      </c>
      <c r="AX1747" s="135">
        <f t="shared" si="196"/>
        <v>636.19500000000005</v>
      </c>
      <c r="AY1747" s="90">
        <f t="shared" si="192"/>
        <v>0.29521438585304466</v>
      </c>
      <c r="AZ1747" s="176">
        <f t="shared" si="193"/>
        <v>1.3976871551734271</v>
      </c>
    </row>
    <row r="1748" spans="43:52" x14ac:dyDescent="0.35">
      <c r="AQ1748" s="135">
        <v>1.744</v>
      </c>
      <c r="AR1748" s="135">
        <f t="shared" si="194"/>
        <v>636.55999999999995</v>
      </c>
      <c r="AS1748" s="176">
        <f t="shared" si="190"/>
        <v>6.0776159169029551E-2</v>
      </c>
      <c r="AT1748" s="135">
        <v>1.744</v>
      </c>
      <c r="AU1748" s="135">
        <f t="shared" si="195"/>
        <v>636.55999999999995</v>
      </c>
      <c r="AV1748" s="176">
        <f t="shared" si="191"/>
        <v>1.041696610151353</v>
      </c>
      <c r="AW1748" s="135">
        <v>1.744</v>
      </c>
      <c r="AX1748" s="135">
        <f t="shared" si="196"/>
        <v>636.55999999999995</v>
      </c>
      <c r="AY1748" s="90">
        <f t="shared" si="192"/>
        <v>0.29555686182081015</v>
      </c>
      <c r="AZ1748" s="176">
        <f t="shared" si="193"/>
        <v>1.3980296311411926</v>
      </c>
    </row>
    <row r="1749" spans="43:52" x14ac:dyDescent="0.35">
      <c r="AQ1749" s="135">
        <v>1.7450000000000001</v>
      </c>
      <c r="AR1749" s="135">
        <f t="shared" si="194"/>
        <v>636.92500000000007</v>
      </c>
      <c r="AS1749" s="176">
        <f t="shared" si="190"/>
        <v>6.0776159169029551E-2</v>
      </c>
      <c r="AT1749" s="135">
        <v>1.7450000000000001</v>
      </c>
      <c r="AU1749" s="135">
        <f t="shared" si="195"/>
        <v>636.92500000000007</v>
      </c>
      <c r="AV1749" s="176">
        <f t="shared" si="191"/>
        <v>1.041696610151353</v>
      </c>
      <c r="AW1749" s="135">
        <v>1.7450000000000001</v>
      </c>
      <c r="AX1749" s="135">
        <f t="shared" si="196"/>
        <v>636.92500000000007</v>
      </c>
      <c r="AY1749" s="90">
        <f t="shared" si="192"/>
        <v>0.29589933778857441</v>
      </c>
      <c r="AZ1749" s="176">
        <f t="shared" si="193"/>
        <v>1.3983721071089568</v>
      </c>
    </row>
    <row r="1750" spans="43:52" x14ac:dyDescent="0.35">
      <c r="AQ1750" s="135">
        <v>1.746</v>
      </c>
      <c r="AR1750" s="135">
        <f t="shared" si="194"/>
        <v>637.29</v>
      </c>
      <c r="AS1750" s="176">
        <f t="shared" si="190"/>
        <v>6.0776159169029551E-2</v>
      </c>
      <c r="AT1750" s="135">
        <v>1.746</v>
      </c>
      <c r="AU1750" s="135">
        <f t="shared" si="195"/>
        <v>637.29</v>
      </c>
      <c r="AV1750" s="176">
        <f t="shared" si="191"/>
        <v>1.041696610151353</v>
      </c>
      <c r="AW1750" s="135">
        <v>1.746</v>
      </c>
      <c r="AX1750" s="135">
        <f t="shared" si="196"/>
        <v>637.29</v>
      </c>
      <c r="AY1750" s="90">
        <f t="shared" si="192"/>
        <v>0.29624181375633724</v>
      </c>
      <c r="AZ1750" s="176">
        <f t="shared" si="193"/>
        <v>1.3987145830767196</v>
      </c>
    </row>
    <row r="1751" spans="43:52" x14ac:dyDescent="0.35">
      <c r="AQ1751" s="135">
        <v>1.7470000000000001</v>
      </c>
      <c r="AR1751" s="135">
        <f t="shared" si="194"/>
        <v>637.65500000000009</v>
      </c>
      <c r="AS1751" s="176">
        <f t="shared" si="190"/>
        <v>6.0776159169029551E-2</v>
      </c>
      <c r="AT1751" s="135">
        <v>1.7470000000000001</v>
      </c>
      <c r="AU1751" s="135">
        <f t="shared" si="195"/>
        <v>637.65500000000009</v>
      </c>
      <c r="AV1751" s="176">
        <f t="shared" si="191"/>
        <v>1.041696610151353</v>
      </c>
      <c r="AW1751" s="135">
        <v>1.7470000000000001</v>
      </c>
      <c r="AX1751" s="135">
        <f t="shared" si="196"/>
        <v>637.65500000000009</v>
      </c>
      <c r="AY1751" s="90">
        <f t="shared" si="192"/>
        <v>0.29658428972409923</v>
      </c>
      <c r="AZ1751" s="176">
        <f t="shared" si="193"/>
        <v>1.3990570590444817</v>
      </c>
    </row>
    <row r="1752" spans="43:52" x14ac:dyDescent="0.35">
      <c r="AQ1752" s="135">
        <v>1.748</v>
      </c>
      <c r="AR1752" s="135">
        <f t="shared" si="194"/>
        <v>638.02</v>
      </c>
      <c r="AS1752" s="176">
        <f t="shared" si="190"/>
        <v>6.0776159169029551E-2</v>
      </c>
      <c r="AT1752" s="135">
        <v>1.748</v>
      </c>
      <c r="AU1752" s="135">
        <f t="shared" si="195"/>
        <v>638.02</v>
      </c>
      <c r="AV1752" s="176">
        <f t="shared" si="191"/>
        <v>1.041696610151353</v>
      </c>
      <c r="AW1752" s="135">
        <v>1.748</v>
      </c>
      <c r="AX1752" s="135">
        <f t="shared" si="196"/>
        <v>638.02</v>
      </c>
      <c r="AY1752" s="90">
        <f t="shared" si="192"/>
        <v>0.29692672306883949</v>
      </c>
      <c r="AZ1752" s="176">
        <f t="shared" si="193"/>
        <v>1.3993994923892219</v>
      </c>
    </row>
    <row r="1753" spans="43:52" x14ac:dyDescent="0.35">
      <c r="AQ1753" s="135">
        <v>1.7490000000000001</v>
      </c>
      <c r="AR1753" s="135">
        <f t="shared" si="194"/>
        <v>638.38499999999999</v>
      </c>
      <c r="AS1753" s="176">
        <f t="shared" si="190"/>
        <v>6.0776159169029551E-2</v>
      </c>
      <c r="AT1753" s="135">
        <v>1.7490000000000001</v>
      </c>
      <c r="AU1753" s="135">
        <f t="shared" si="195"/>
        <v>638.38499999999999</v>
      </c>
      <c r="AV1753" s="176">
        <f t="shared" si="191"/>
        <v>1.041696610151353</v>
      </c>
      <c r="AW1753" s="135">
        <v>1.7490000000000001</v>
      </c>
      <c r="AX1753" s="135">
        <f t="shared" si="196"/>
        <v>638.38499999999999</v>
      </c>
      <c r="AY1753" s="90">
        <f t="shared" si="192"/>
        <v>0.29726919903659865</v>
      </c>
      <c r="AZ1753" s="176">
        <f t="shared" si="193"/>
        <v>1.3997419683569809</v>
      </c>
    </row>
    <row r="1754" spans="43:52" x14ac:dyDescent="0.35">
      <c r="AQ1754" s="135">
        <v>1.75</v>
      </c>
      <c r="AR1754" s="135">
        <f t="shared" si="194"/>
        <v>638.75</v>
      </c>
      <c r="AS1754" s="176">
        <f t="shared" si="190"/>
        <v>6.0776159169029551E-2</v>
      </c>
      <c r="AT1754" s="135">
        <v>1.75</v>
      </c>
      <c r="AU1754" s="135">
        <f t="shared" si="195"/>
        <v>638.75</v>
      </c>
      <c r="AV1754" s="176">
        <f t="shared" si="191"/>
        <v>1.041696610151353</v>
      </c>
      <c r="AW1754" s="135">
        <v>1.75</v>
      </c>
      <c r="AX1754" s="135">
        <f t="shared" si="196"/>
        <v>638.75</v>
      </c>
      <c r="AY1754" s="90">
        <f t="shared" si="192"/>
        <v>0.29761167500435681</v>
      </c>
      <c r="AZ1754" s="176">
        <f t="shared" si="193"/>
        <v>1.4000844443247393</v>
      </c>
    </row>
    <row r="1755" spans="43:52" x14ac:dyDescent="0.35">
      <c r="AQ1755" s="135">
        <v>1.7509999999999999</v>
      </c>
      <c r="AR1755" s="135">
        <f t="shared" si="194"/>
        <v>639.11500000000001</v>
      </c>
      <c r="AS1755" s="176">
        <f t="shared" si="190"/>
        <v>6.0776159169029551E-2</v>
      </c>
      <c r="AT1755" s="135">
        <v>1.7509999999999999</v>
      </c>
      <c r="AU1755" s="135">
        <f t="shared" si="195"/>
        <v>639.11500000000001</v>
      </c>
      <c r="AV1755" s="176">
        <f t="shared" si="191"/>
        <v>1.041696610151353</v>
      </c>
      <c r="AW1755" s="135">
        <v>1.7509999999999999</v>
      </c>
      <c r="AX1755" s="135">
        <f t="shared" si="196"/>
        <v>639.11500000000001</v>
      </c>
      <c r="AY1755" s="90">
        <f t="shared" si="192"/>
        <v>0.2979541509721137</v>
      </c>
      <c r="AZ1755" s="176">
        <f t="shared" si="193"/>
        <v>1.4004269202924962</v>
      </c>
    </row>
    <row r="1756" spans="43:52" x14ac:dyDescent="0.35">
      <c r="AQ1756" s="135">
        <v>1.752</v>
      </c>
      <c r="AR1756" s="135">
        <f t="shared" si="194"/>
        <v>639.48</v>
      </c>
      <c r="AS1756" s="176">
        <f t="shared" si="190"/>
        <v>6.0776159169029551E-2</v>
      </c>
      <c r="AT1756" s="135">
        <v>1.752</v>
      </c>
      <c r="AU1756" s="135">
        <f t="shared" si="195"/>
        <v>639.48</v>
      </c>
      <c r="AV1756" s="176">
        <f t="shared" si="191"/>
        <v>1.041696610151353</v>
      </c>
      <c r="AW1756" s="135">
        <v>1.752</v>
      </c>
      <c r="AX1756" s="135">
        <f t="shared" si="196"/>
        <v>639.48</v>
      </c>
      <c r="AY1756" s="90">
        <f t="shared" si="192"/>
        <v>0.29829662693986919</v>
      </c>
      <c r="AZ1756" s="176">
        <f t="shared" si="193"/>
        <v>1.4007693962602517</v>
      </c>
    </row>
    <row r="1757" spans="43:52" x14ac:dyDescent="0.35">
      <c r="AQ1757" s="135">
        <v>1.7529999999999999</v>
      </c>
      <c r="AR1757" s="135">
        <f t="shared" si="194"/>
        <v>639.84499999999991</v>
      </c>
      <c r="AS1757" s="176">
        <f t="shared" si="190"/>
        <v>6.0776159169029551E-2</v>
      </c>
      <c r="AT1757" s="135">
        <v>1.7529999999999999</v>
      </c>
      <c r="AU1757" s="135">
        <f t="shared" si="195"/>
        <v>639.84499999999991</v>
      </c>
      <c r="AV1757" s="176">
        <f t="shared" si="191"/>
        <v>1.041696610151353</v>
      </c>
      <c r="AW1757" s="135">
        <v>1.7529999999999999</v>
      </c>
      <c r="AX1757" s="135">
        <f t="shared" si="196"/>
        <v>639.84499999999991</v>
      </c>
      <c r="AY1757" s="90">
        <f t="shared" si="192"/>
        <v>0.29863910290762363</v>
      </c>
      <c r="AZ1757" s="176">
        <f t="shared" si="193"/>
        <v>1.401111872228006</v>
      </c>
    </row>
    <row r="1758" spans="43:52" x14ac:dyDescent="0.35">
      <c r="AQ1758" s="135">
        <v>1.754</v>
      </c>
      <c r="AR1758" s="135">
        <f t="shared" si="194"/>
        <v>640.21</v>
      </c>
      <c r="AS1758" s="176">
        <f t="shared" si="190"/>
        <v>6.0776159169029551E-2</v>
      </c>
      <c r="AT1758" s="135">
        <v>1.754</v>
      </c>
      <c r="AU1758" s="135">
        <f t="shared" si="195"/>
        <v>640.21</v>
      </c>
      <c r="AV1758" s="176">
        <f t="shared" si="191"/>
        <v>1.041696610151353</v>
      </c>
      <c r="AW1758" s="135">
        <v>1.754</v>
      </c>
      <c r="AX1758" s="135">
        <f t="shared" si="196"/>
        <v>640.21</v>
      </c>
      <c r="AY1758" s="90">
        <f t="shared" si="192"/>
        <v>0.29898157887537691</v>
      </c>
      <c r="AZ1758" s="176">
        <f t="shared" si="193"/>
        <v>1.4014543481957593</v>
      </c>
    </row>
    <row r="1759" spans="43:52" x14ac:dyDescent="0.35">
      <c r="AQ1759" s="135">
        <v>1.7549999999999999</v>
      </c>
      <c r="AR1759" s="135">
        <f t="shared" si="194"/>
        <v>640.57499999999993</v>
      </c>
      <c r="AS1759" s="176">
        <f t="shared" si="190"/>
        <v>6.0776159169029551E-2</v>
      </c>
      <c r="AT1759" s="135">
        <v>1.7549999999999999</v>
      </c>
      <c r="AU1759" s="135">
        <f t="shared" si="195"/>
        <v>640.57499999999993</v>
      </c>
      <c r="AV1759" s="176">
        <f t="shared" si="191"/>
        <v>1.041696610151353</v>
      </c>
      <c r="AW1759" s="135">
        <v>1.7549999999999999</v>
      </c>
      <c r="AX1759" s="135">
        <f t="shared" si="196"/>
        <v>640.57499999999993</v>
      </c>
      <c r="AY1759" s="90">
        <f t="shared" si="192"/>
        <v>0.29932405484312874</v>
      </c>
      <c r="AZ1759" s="176">
        <f t="shared" si="193"/>
        <v>1.4017968241635113</v>
      </c>
    </row>
    <row r="1760" spans="43:52" x14ac:dyDescent="0.35">
      <c r="AQ1760" s="135">
        <v>1.756</v>
      </c>
      <c r="AR1760" s="135">
        <f t="shared" si="194"/>
        <v>640.94000000000005</v>
      </c>
      <c r="AS1760" s="176">
        <f t="shared" si="190"/>
        <v>6.0776159169029551E-2</v>
      </c>
      <c r="AT1760" s="135">
        <v>1.756</v>
      </c>
      <c r="AU1760" s="135">
        <f t="shared" si="195"/>
        <v>640.94000000000005</v>
      </c>
      <c r="AV1760" s="176">
        <f t="shared" si="191"/>
        <v>1.041696610151353</v>
      </c>
      <c r="AW1760" s="135">
        <v>1.756</v>
      </c>
      <c r="AX1760" s="135">
        <f t="shared" si="196"/>
        <v>640.94000000000005</v>
      </c>
      <c r="AY1760" s="90">
        <f t="shared" si="192"/>
        <v>0.29966648818785924</v>
      </c>
      <c r="AZ1760" s="176">
        <f t="shared" si="193"/>
        <v>1.4021392575082416</v>
      </c>
    </row>
    <row r="1761" spans="43:52" x14ac:dyDescent="0.35">
      <c r="AQ1761" s="135">
        <v>1.7569999999999999</v>
      </c>
      <c r="AR1761" s="135">
        <f t="shared" si="194"/>
        <v>641.30499999999995</v>
      </c>
      <c r="AS1761" s="176">
        <f t="shared" si="190"/>
        <v>6.0776159169029551E-2</v>
      </c>
      <c r="AT1761" s="135">
        <v>1.7569999999999999</v>
      </c>
      <c r="AU1761" s="135">
        <f t="shared" si="195"/>
        <v>641.30499999999995</v>
      </c>
      <c r="AV1761" s="176">
        <f t="shared" si="191"/>
        <v>1.041696610151353</v>
      </c>
      <c r="AW1761" s="135">
        <v>1.7569999999999999</v>
      </c>
      <c r="AX1761" s="135">
        <f t="shared" si="196"/>
        <v>641.30499999999995</v>
      </c>
      <c r="AY1761" s="90">
        <f t="shared" si="192"/>
        <v>0.30000896415560885</v>
      </c>
      <c r="AZ1761" s="176">
        <f t="shared" si="193"/>
        <v>1.4024817334759914</v>
      </c>
    </row>
    <row r="1762" spans="43:52" x14ac:dyDescent="0.35">
      <c r="AQ1762" s="135">
        <v>1.758</v>
      </c>
      <c r="AR1762" s="135">
        <f t="shared" si="194"/>
        <v>641.66999999999996</v>
      </c>
      <c r="AS1762" s="176">
        <f t="shared" si="190"/>
        <v>6.0776159169029551E-2</v>
      </c>
      <c r="AT1762" s="135">
        <v>1.758</v>
      </c>
      <c r="AU1762" s="135">
        <f t="shared" si="195"/>
        <v>641.66999999999996</v>
      </c>
      <c r="AV1762" s="176">
        <f t="shared" si="191"/>
        <v>1.041696610151353</v>
      </c>
      <c r="AW1762" s="135">
        <v>1.758</v>
      </c>
      <c r="AX1762" s="135">
        <f t="shared" si="196"/>
        <v>641.66999999999996</v>
      </c>
      <c r="AY1762" s="90">
        <f t="shared" si="192"/>
        <v>0.30035144012335718</v>
      </c>
      <c r="AZ1762" s="176">
        <f t="shared" si="193"/>
        <v>1.4028242094437395</v>
      </c>
    </row>
    <row r="1763" spans="43:52" x14ac:dyDescent="0.35">
      <c r="AQ1763" s="135">
        <v>1.7589999999999999</v>
      </c>
      <c r="AR1763" s="135">
        <f t="shared" si="194"/>
        <v>642.03499999999997</v>
      </c>
      <c r="AS1763" s="176">
        <f t="shared" si="190"/>
        <v>6.0776159169029551E-2</v>
      </c>
      <c r="AT1763" s="135">
        <v>1.7589999999999999</v>
      </c>
      <c r="AU1763" s="135">
        <f t="shared" si="195"/>
        <v>642.03499999999997</v>
      </c>
      <c r="AV1763" s="176">
        <f t="shared" si="191"/>
        <v>1.041696610151353</v>
      </c>
      <c r="AW1763" s="135">
        <v>1.7589999999999999</v>
      </c>
      <c r="AX1763" s="135">
        <f t="shared" si="196"/>
        <v>642.03499999999997</v>
      </c>
      <c r="AY1763" s="90">
        <f t="shared" si="192"/>
        <v>0.30069391609110413</v>
      </c>
      <c r="AZ1763" s="176">
        <f t="shared" si="193"/>
        <v>1.4031666854114866</v>
      </c>
    </row>
    <row r="1764" spans="43:52" x14ac:dyDescent="0.35">
      <c r="AQ1764" s="135">
        <v>1.76</v>
      </c>
      <c r="AR1764" s="135">
        <f t="shared" si="194"/>
        <v>642.4</v>
      </c>
      <c r="AS1764" s="176">
        <f t="shared" si="190"/>
        <v>6.0776159169029551E-2</v>
      </c>
      <c r="AT1764" s="135">
        <v>1.76</v>
      </c>
      <c r="AU1764" s="135">
        <f t="shared" si="195"/>
        <v>642.4</v>
      </c>
      <c r="AV1764" s="176">
        <f t="shared" si="191"/>
        <v>1.041696610151353</v>
      </c>
      <c r="AW1764" s="135">
        <v>1.76</v>
      </c>
      <c r="AX1764" s="135">
        <f t="shared" si="196"/>
        <v>642.4</v>
      </c>
      <c r="AY1764" s="90">
        <f t="shared" si="192"/>
        <v>0.30103639205885024</v>
      </c>
      <c r="AZ1764" s="176">
        <f t="shared" si="193"/>
        <v>1.4035091613792328</v>
      </c>
    </row>
    <row r="1765" spans="43:52" x14ac:dyDescent="0.35">
      <c r="AQ1765" s="135">
        <v>1.7609999999999999</v>
      </c>
      <c r="AR1765" s="135">
        <f t="shared" si="194"/>
        <v>642.76499999999999</v>
      </c>
      <c r="AS1765" s="176">
        <f t="shared" si="190"/>
        <v>6.0776159169029551E-2</v>
      </c>
      <c r="AT1765" s="135">
        <v>1.7609999999999999</v>
      </c>
      <c r="AU1765" s="135">
        <f t="shared" si="195"/>
        <v>642.76499999999999</v>
      </c>
      <c r="AV1765" s="176">
        <f t="shared" si="191"/>
        <v>1.041696610151353</v>
      </c>
      <c r="AW1765" s="135">
        <v>1.7609999999999999</v>
      </c>
      <c r="AX1765" s="135">
        <f t="shared" si="196"/>
        <v>642.76499999999999</v>
      </c>
      <c r="AY1765" s="90">
        <f t="shared" si="192"/>
        <v>0.30137886802659475</v>
      </c>
      <c r="AZ1765" s="176">
        <f t="shared" si="193"/>
        <v>1.4038516373469772</v>
      </c>
    </row>
    <row r="1766" spans="43:52" x14ac:dyDescent="0.35">
      <c r="AQ1766" s="135">
        <v>1.762</v>
      </c>
      <c r="AR1766" s="135">
        <f t="shared" si="194"/>
        <v>643.13</v>
      </c>
      <c r="AS1766" s="176">
        <f t="shared" si="190"/>
        <v>6.0776159169029551E-2</v>
      </c>
      <c r="AT1766" s="135">
        <v>1.762</v>
      </c>
      <c r="AU1766" s="135">
        <f t="shared" si="195"/>
        <v>643.13</v>
      </c>
      <c r="AV1766" s="176">
        <f t="shared" si="191"/>
        <v>1.041696610151353</v>
      </c>
      <c r="AW1766" s="135">
        <v>1.762</v>
      </c>
      <c r="AX1766" s="135">
        <f t="shared" si="196"/>
        <v>643.13</v>
      </c>
      <c r="AY1766" s="90">
        <f t="shared" si="192"/>
        <v>0.3017213439943382</v>
      </c>
      <c r="AZ1766" s="176">
        <f t="shared" si="193"/>
        <v>1.4041941133147207</v>
      </c>
    </row>
    <row r="1767" spans="43:52" x14ac:dyDescent="0.35">
      <c r="AQ1767" s="135">
        <v>1.7629999999999999</v>
      </c>
      <c r="AR1767" s="135">
        <f t="shared" si="194"/>
        <v>643.495</v>
      </c>
      <c r="AS1767" s="176">
        <f t="shared" si="190"/>
        <v>6.0776159169029551E-2</v>
      </c>
      <c r="AT1767" s="135">
        <v>1.7629999999999999</v>
      </c>
      <c r="AU1767" s="135">
        <f t="shared" si="195"/>
        <v>643.495</v>
      </c>
      <c r="AV1767" s="176">
        <f t="shared" si="191"/>
        <v>1.041696610151353</v>
      </c>
      <c r="AW1767" s="135">
        <v>1.7629999999999999</v>
      </c>
      <c r="AX1767" s="135">
        <f t="shared" si="196"/>
        <v>643.495</v>
      </c>
      <c r="AY1767" s="90">
        <f t="shared" si="192"/>
        <v>0.30206381996208048</v>
      </c>
      <c r="AZ1767" s="176">
        <f t="shared" si="193"/>
        <v>1.4045365892824628</v>
      </c>
    </row>
    <row r="1768" spans="43:52" x14ac:dyDescent="0.35">
      <c r="AQ1768" s="135">
        <v>1.764</v>
      </c>
      <c r="AR1768" s="135">
        <f t="shared" si="194"/>
        <v>643.86</v>
      </c>
      <c r="AS1768" s="176">
        <f t="shared" si="190"/>
        <v>6.0776159169029551E-2</v>
      </c>
      <c r="AT1768" s="135">
        <v>1.764</v>
      </c>
      <c r="AU1768" s="135">
        <f t="shared" si="195"/>
        <v>643.86</v>
      </c>
      <c r="AV1768" s="176">
        <f t="shared" si="191"/>
        <v>1.041696610151353</v>
      </c>
      <c r="AW1768" s="135">
        <v>1.764</v>
      </c>
      <c r="AX1768" s="135">
        <f t="shared" si="196"/>
        <v>643.86</v>
      </c>
      <c r="AY1768" s="90">
        <f t="shared" si="192"/>
        <v>0.30240625330680115</v>
      </c>
      <c r="AZ1768" s="176">
        <f t="shared" si="193"/>
        <v>1.4048790226271834</v>
      </c>
    </row>
    <row r="1769" spans="43:52" x14ac:dyDescent="0.35">
      <c r="AQ1769" s="135">
        <v>1.7649999999999999</v>
      </c>
      <c r="AR1769" s="135">
        <f t="shared" si="194"/>
        <v>644.22499999999991</v>
      </c>
      <c r="AS1769" s="176">
        <f t="shared" si="190"/>
        <v>6.0776159169029551E-2</v>
      </c>
      <c r="AT1769" s="135">
        <v>1.7649999999999999</v>
      </c>
      <c r="AU1769" s="135">
        <f t="shared" si="195"/>
        <v>644.22499999999991</v>
      </c>
      <c r="AV1769" s="176">
        <f t="shared" si="191"/>
        <v>1.041696610151353</v>
      </c>
      <c r="AW1769" s="135">
        <v>1.7649999999999999</v>
      </c>
      <c r="AX1769" s="135">
        <f t="shared" si="196"/>
        <v>644.22499999999991</v>
      </c>
      <c r="AY1769" s="90">
        <f t="shared" si="192"/>
        <v>0.30274872927454077</v>
      </c>
      <c r="AZ1769" s="176">
        <f t="shared" si="193"/>
        <v>1.4052214985949232</v>
      </c>
    </row>
    <row r="1770" spans="43:52" x14ac:dyDescent="0.35">
      <c r="AQ1770" s="135">
        <v>1.766</v>
      </c>
      <c r="AR1770" s="135">
        <f t="shared" si="194"/>
        <v>644.59</v>
      </c>
      <c r="AS1770" s="176">
        <f t="shared" si="190"/>
        <v>6.0776159169029551E-2</v>
      </c>
      <c r="AT1770" s="135">
        <v>1.766</v>
      </c>
      <c r="AU1770" s="135">
        <f t="shared" si="195"/>
        <v>644.59</v>
      </c>
      <c r="AV1770" s="176">
        <f t="shared" si="191"/>
        <v>1.041696610151353</v>
      </c>
      <c r="AW1770" s="135">
        <v>1.766</v>
      </c>
      <c r="AX1770" s="135">
        <f t="shared" si="196"/>
        <v>644.59</v>
      </c>
      <c r="AY1770" s="90">
        <f t="shared" si="192"/>
        <v>0.30309120524227934</v>
      </c>
      <c r="AZ1770" s="176">
        <f t="shared" si="193"/>
        <v>1.4055639745626618</v>
      </c>
    </row>
    <row r="1771" spans="43:52" x14ac:dyDescent="0.35">
      <c r="AQ1771" s="135">
        <v>1.7669999999999999</v>
      </c>
      <c r="AR1771" s="135">
        <f t="shared" si="194"/>
        <v>644.95499999999993</v>
      </c>
      <c r="AS1771" s="176">
        <f t="shared" si="190"/>
        <v>6.0776159169029551E-2</v>
      </c>
      <c r="AT1771" s="135">
        <v>1.7669999999999999</v>
      </c>
      <c r="AU1771" s="135">
        <f t="shared" si="195"/>
        <v>644.95499999999993</v>
      </c>
      <c r="AV1771" s="176">
        <f t="shared" si="191"/>
        <v>1.041696610151353</v>
      </c>
      <c r="AW1771" s="135">
        <v>1.7669999999999999</v>
      </c>
      <c r="AX1771" s="135">
        <f t="shared" si="196"/>
        <v>644.95499999999993</v>
      </c>
      <c r="AY1771" s="90">
        <f t="shared" si="192"/>
        <v>0.30343368121001674</v>
      </c>
      <c r="AZ1771" s="176">
        <f t="shared" si="193"/>
        <v>1.4059064505303991</v>
      </c>
    </row>
    <row r="1772" spans="43:52" x14ac:dyDescent="0.35">
      <c r="AQ1772" s="135">
        <v>1.768</v>
      </c>
      <c r="AR1772" s="135">
        <f t="shared" si="194"/>
        <v>645.32000000000005</v>
      </c>
      <c r="AS1772" s="176">
        <f t="shared" si="190"/>
        <v>6.0776159169029551E-2</v>
      </c>
      <c r="AT1772" s="135">
        <v>1.768</v>
      </c>
      <c r="AU1772" s="135">
        <f t="shared" si="195"/>
        <v>645.32000000000005</v>
      </c>
      <c r="AV1772" s="176">
        <f t="shared" si="191"/>
        <v>1.041696610151353</v>
      </c>
      <c r="AW1772" s="135">
        <v>1.768</v>
      </c>
      <c r="AX1772" s="135">
        <f t="shared" si="196"/>
        <v>645.32000000000005</v>
      </c>
      <c r="AY1772" s="90">
        <f t="shared" si="192"/>
        <v>0.30377615717775264</v>
      </c>
      <c r="AZ1772" s="176">
        <f t="shared" si="193"/>
        <v>1.406248926498135</v>
      </c>
    </row>
    <row r="1773" spans="43:52" x14ac:dyDescent="0.35">
      <c r="AQ1773" s="135">
        <v>1.7689999999999999</v>
      </c>
      <c r="AR1773" s="135">
        <f t="shared" si="194"/>
        <v>645.68499999999995</v>
      </c>
      <c r="AS1773" s="176">
        <f t="shared" si="190"/>
        <v>6.0776159169029551E-2</v>
      </c>
      <c r="AT1773" s="135">
        <v>1.7689999999999999</v>
      </c>
      <c r="AU1773" s="135">
        <f t="shared" si="195"/>
        <v>645.68499999999995</v>
      </c>
      <c r="AV1773" s="176">
        <f t="shared" si="191"/>
        <v>1.041696610151353</v>
      </c>
      <c r="AW1773" s="135">
        <v>1.7689999999999999</v>
      </c>
      <c r="AX1773" s="135">
        <f t="shared" si="196"/>
        <v>645.68499999999995</v>
      </c>
      <c r="AY1773" s="90">
        <f t="shared" si="192"/>
        <v>0.30411863314548759</v>
      </c>
      <c r="AZ1773" s="176">
        <f t="shared" si="193"/>
        <v>1.4065914024658701</v>
      </c>
    </row>
    <row r="1774" spans="43:52" x14ac:dyDescent="0.35">
      <c r="AQ1774" s="135">
        <v>1.77</v>
      </c>
      <c r="AR1774" s="135">
        <f t="shared" si="194"/>
        <v>646.04999999999995</v>
      </c>
      <c r="AS1774" s="176">
        <f t="shared" si="190"/>
        <v>6.0776159169029551E-2</v>
      </c>
      <c r="AT1774" s="135">
        <v>1.77</v>
      </c>
      <c r="AU1774" s="135">
        <f t="shared" si="195"/>
        <v>646.04999999999995</v>
      </c>
      <c r="AV1774" s="176">
        <f t="shared" si="191"/>
        <v>1.041696610151353</v>
      </c>
      <c r="AW1774" s="135">
        <v>1.77</v>
      </c>
      <c r="AX1774" s="135">
        <f t="shared" si="196"/>
        <v>646.04999999999995</v>
      </c>
      <c r="AY1774" s="90">
        <f t="shared" si="192"/>
        <v>0.30446110911322127</v>
      </c>
      <c r="AZ1774" s="176">
        <f t="shared" si="193"/>
        <v>1.4069338784336036</v>
      </c>
    </row>
    <row r="1775" spans="43:52" x14ac:dyDescent="0.35">
      <c r="AQ1775" s="135">
        <v>1.7709999999999999</v>
      </c>
      <c r="AR1775" s="135">
        <f t="shared" si="194"/>
        <v>646.41499999999996</v>
      </c>
      <c r="AS1775" s="176">
        <f t="shared" si="190"/>
        <v>6.0776159169029551E-2</v>
      </c>
      <c r="AT1775" s="135">
        <v>1.7709999999999999</v>
      </c>
      <c r="AU1775" s="135">
        <f t="shared" si="195"/>
        <v>646.41499999999996</v>
      </c>
      <c r="AV1775" s="176">
        <f t="shared" si="191"/>
        <v>1.041696610151353</v>
      </c>
      <c r="AW1775" s="135">
        <v>1.7709999999999999</v>
      </c>
      <c r="AX1775" s="135">
        <f t="shared" si="196"/>
        <v>646.41499999999996</v>
      </c>
      <c r="AY1775" s="90">
        <f t="shared" si="192"/>
        <v>0.30480358508095373</v>
      </c>
      <c r="AZ1775" s="176">
        <f t="shared" si="193"/>
        <v>1.4072763544013362</v>
      </c>
    </row>
    <row r="1776" spans="43:52" x14ac:dyDescent="0.35">
      <c r="AQ1776" s="135">
        <v>1.772</v>
      </c>
      <c r="AR1776" s="135">
        <f t="shared" si="194"/>
        <v>646.78</v>
      </c>
      <c r="AS1776" s="176">
        <f t="shared" si="190"/>
        <v>6.0776159169029551E-2</v>
      </c>
      <c r="AT1776" s="135">
        <v>1.772</v>
      </c>
      <c r="AU1776" s="135">
        <f t="shared" si="195"/>
        <v>646.78</v>
      </c>
      <c r="AV1776" s="176">
        <f t="shared" si="191"/>
        <v>1.041696610151353</v>
      </c>
      <c r="AW1776" s="135">
        <v>1.772</v>
      </c>
      <c r="AX1776" s="135">
        <f t="shared" si="196"/>
        <v>646.78</v>
      </c>
      <c r="AY1776" s="90">
        <f t="shared" si="192"/>
        <v>0.30514601842566447</v>
      </c>
      <c r="AZ1776" s="176">
        <f t="shared" si="193"/>
        <v>1.4076187877460469</v>
      </c>
    </row>
    <row r="1777" spans="43:52" x14ac:dyDescent="0.35">
      <c r="AQ1777" s="135">
        <v>1.7729999999999999</v>
      </c>
      <c r="AR1777" s="135">
        <f t="shared" si="194"/>
        <v>647.14499999999998</v>
      </c>
      <c r="AS1777" s="176">
        <f t="shared" si="190"/>
        <v>6.0776159169029551E-2</v>
      </c>
      <c r="AT1777" s="135">
        <v>1.7729999999999999</v>
      </c>
      <c r="AU1777" s="135">
        <f t="shared" si="195"/>
        <v>647.14499999999998</v>
      </c>
      <c r="AV1777" s="176">
        <f t="shared" si="191"/>
        <v>1.041696610151353</v>
      </c>
      <c r="AW1777" s="135">
        <v>1.7729999999999999</v>
      </c>
      <c r="AX1777" s="135">
        <f t="shared" si="196"/>
        <v>647.14499999999998</v>
      </c>
      <c r="AY1777" s="90">
        <f t="shared" si="192"/>
        <v>0.30548849439339476</v>
      </c>
      <c r="AZ1777" s="176">
        <f t="shared" si="193"/>
        <v>1.4079612637137773</v>
      </c>
    </row>
    <row r="1778" spans="43:52" x14ac:dyDescent="0.35">
      <c r="AQ1778" s="135">
        <v>1.774</v>
      </c>
      <c r="AR1778" s="135">
        <f t="shared" si="194"/>
        <v>647.51</v>
      </c>
      <c r="AS1778" s="176">
        <f t="shared" si="190"/>
        <v>6.0776159169029551E-2</v>
      </c>
      <c r="AT1778" s="135">
        <v>1.774</v>
      </c>
      <c r="AU1778" s="135">
        <f t="shared" si="195"/>
        <v>647.51</v>
      </c>
      <c r="AV1778" s="176">
        <f t="shared" si="191"/>
        <v>1.041696610151353</v>
      </c>
      <c r="AW1778" s="135">
        <v>1.774</v>
      </c>
      <c r="AX1778" s="135">
        <f t="shared" si="196"/>
        <v>647.51</v>
      </c>
      <c r="AY1778" s="90">
        <f t="shared" si="192"/>
        <v>0.30583097036112333</v>
      </c>
      <c r="AZ1778" s="176">
        <f t="shared" si="193"/>
        <v>1.4083037396815057</v>
      </c>
    </row>
    <row r="1779" spans="43:52" x14ac:dyDescent="0.35">
      <c r="AQ1779" s="135">
        <v>1.7749999999999999</v>
      </c>
      <c r="AR1779" s="135">
        <f t="shared" si="194"/>
        <v>647.875</v>
      </c>
      <c r="AS1779" s="176">
        <f t="shared" si="190"/>
        <v>6.0776159169029551E-2</v>
      </c>
      <c r="AT1779" s="135">
        <v>1.7749999999999999</v>
      </c>
      <c r="AU1779" s="135">
        <f t="shared" si="195"/>
        <v>647.875</v>
      </c>
      <c r="AV1779" s="176">
        <f t="shared" si="191"/>
        <v>1.041696610151353</v>
      </c>
      <c r="AW1779" s="135">
        <v>1.7749999999999999</v>
      </c>
      <c r="AX1779" s="135">
        <f t="shared" si="196"/>
        <v>647.875</v>
      </c>
      <c r="AY1779" s="90">
        <f t="shared" si="192"/>
        <v>0.30617344632885091</v>
      </c>
      <c r="AZ1779" s="176">
        <f t="shared" si="193"/>
        <v>1.4086462156492332</v>
      </c>
    </row>
    <row r="1780" spans="43:52" x14ac:dyDescent="0.35">
      <c r="AQ1780" s="135">
        <v>1.776</v>
      </c>
      <c r="AR1780" s="135">
        <f t="shared" si="194"/>
        <v>648.24</v>
      </c>
      <c r="AS1780" s="176">
        <f t="shared" si="190"/>
        <v>6.0776159169029551E-2</v>
      </c>
      <c r="AT1780" s="135">
        <v>1.776</v>
      </c>
      <c r="AU1780" s="135">
        <f t="shared" si="195"/>
        <v>648.24</v>
      </c>
      <c r="AV1780" s="176">
        <f t="shared" si="191"/>
        <v>1.041696610151353</v>
      </c>
      <c r="AW1780" s="135">
        <v>1.776</v>
      </c>
      <c r="AX1780" s="135">
        <f t="shared" si="196"/>
        <v>648.24</v>
      </c>
      <c r="AY1780" s="90">
        <f t="shared" si="192"/>
        <v>0.30651592229657726</v>
      </c>
      <c r="AZ1780" s="176">
        <f t="shared" si="193"/>
        <v>1.4089886916169596</v>
      </c>
    </row>
    <row r="1781" spans="43:52" x14ac:dyDescent="0.35">
      <c r="AQ1781" s="135">
        <v>1.7769999999999999</v>
      </c>
      <c r="AR1781" s="135">
        <f t="shared" si="194"/>
        <v>648.60500000000002</v>
      </c>
      <c r="AS1781" s="176">
        <f t="shared" si="190"/>
        <v>6.0776159169029551E-2</v>
      </c>
      <c r="AT1781" s="135">
        <v>1.7769999999999999</v>
      </c>
      <c r="AU1781" s="135">
        <f t="shared" si="195"/>
        <v>648.60500000000002</v>
      </c>
      <c r="AV1781" s="176">
        <f t="shared" si="191"/>
        <v>1.041696610151353</v>
      </c>
      <c r="AW1781" s="135">
        <v>1.7769999999999999</v>
      </c>
      <c r="AX1781" s="135">
        <f t="shared" si="196"/>
        <v>648.60500000000002</v>
      </c>
      <c r="AY1781" s="90">
        <f t="shared" si="192"/>
        <v>0.30685839826430222</v>
      </c>
      <c r="AZ1781" s="176">
        <f t="shared" si="193"/>
        <v>1.4093311675846847</v>
      </c>
    </row>
    <row r="1782" spans="43:52" x14ac:dyDescent="0.35">
      <c r="AQ1782" s="135">
        <v>1.778</v>
      </c>
      <c r="AR1782" s="135">
        <f t="shared" si="194"/>
        <v>648.97</v>
      </c>
      <c r="AS1782" s="176">
        <f t="shared" si="190"/>
        <v>6.0776159169029551E-2</v>
      </c>
      <c r="AT1782" s="135">
        <v>1.778</v>
      </c>
      <c r="AU1782" s="135">
        <f t="shared" si="195"/>
        <v>648.97</v>
      </c>
      <c r="AV1782" s="176">
        <f t="shared" si="191"/>
        <v>1.041696610151353</v>
      </c>
      <c r="AW1782" s="135">
        <v>1.778</v>
      </c>
      <c r="AX1782" s="135">
        <f t="shared" si="196"/>
        <v>648.97</v>
      </c>
      <c r="AY1782" s="90">
        <f t="shared" si="192"/>
        <v>0.30720087423202613</v>
      </c>
      <c r="AZ1782" s="176">
        <f t="shared" si="193"/>
        <v>1.4096736435524084</v>
      </c>
    </row>
    <row r="1783" spans="43:52" x14ac:dyDescent="0.35">
      <c r="AQ1783" s="135">
        <v>1.7789999999999999</v>
      </c>
      <c r="AR1783" s="135">
        <f t="shared" si="194"/>
        <v>649.33499999999992</v>
      </c>
      <c r="AS1783" s="176">
        <f t="shared" si="190"/>
        <v>6.0776159169029551E-2</v>
      </c>
      <c r="AT1783" s="135">
        <v>1.7789999999999999</v>
      </c>
      <c r="AU1783" s="135">
        <f t="shared" si="195"/>
        <v>649.33499999999992</v>
      </c>
      <c r="AV1783" s="176">
        <f t="shared" si="191"/>
        <v>1.041696610151353</v>
      </c>
      <c r="AW1783" s="135">
        <v>1.7789999999999999</v>
      </c>
      <c r="AX1783" s="135">
        <f t="shared" si="196"/>
        <v>649.33499999999992</v>
      </c>
      <c r="AY1783" s="90">
        <f t="shared" si="192"/>
        <v>0.30754330757672854</v>
      </c>
      <c r="AZ1783" s="176">
        <f t="shared" si="193"/>
        <v>1.4100160768971111</v>
      </c>
    </row>
    <row r="1784" spans="43:52" x14ac:dyDescent="0.35">
      <c r="AQ1784" s="135">
        <v>1.78</v>
      </c>
      <c r="AR1784" s="135">
        <f t="shared" si="194"/>
        <v>649.70000000000005</v>
      </c>
      <c r="AS1784" s="176">
        <f t="shared" si="190"/>
        <v>6.0776159169029551E-2</v>
      </c>
      <c r="AT1784" s="135">
        <v>1.78</v>
      </c>
      <c r="AU1784" s="135">
        <f t="shared" si="195"/>
        <v>649.70000000000005</v>
      </c>
      <c r="AV1784" s="176">
        <f t="shared" si="191"/>
        <v>1.041696610151353</v>
      </c>
      <c r="AW1784" s="135">
        <v>1.78</v>
      </c>
      <c r="AX1784" s="135">
        <f t="shared" si="196"/>
        <v>649.70000000000005</v>
      </c>
      <c r="AY1784" s="90">
        <f t="shared" si="192"/>
        <v>0.30788578354445001</v>
      </c>
      <c r="AZ1784" s="176">
        <f t="shared" si="193"/>
        <v>1.4103585528648324</v>
      </c>
    </row>
    <row r="1785" spans="43:52" x14ac:dyDescent="0.35">
      <c r="AQ1785" s="135">
        <v>1.7809999999999999</v>
      </c>
      <c r="AR1785" s="135">
        <f t="shared" si="194"/>
        <v>650.06499999999994</v>
      </c>
      <c r="AS1785" s="176">
        <f t="shared" si="190"/>
        <v>6.0776159169029551E-2</v>
      </c>
      <c r="AT1785" s="135">
        <v>1.7809999999999999</v>
      </c>
      <c r="AU1785" s="135">
        <f t="shared" si="195"/>
        <v>650.06499999999994</v>
      </c>
      <c r="AV1785" s="176">
        <f t="shared" si="191"/>
        <v>1.041696610151353</v>
      </c>
      <c r="AW1785" s="135">
        <v>1.7809999999999999</v>
      </c>
      <c r="AX1785" s="135">
        <f t="shared" si="196"/>
        <v>650.06499999999994</v>
      </c>
      <c r="AY1785" s="90">
        <f t="shared" si="192"/>
        <v>0.30822825951217003</v>
      </c>
      <c r="AZ1785" s="176">
        <f t="shared" si="193"/>
        <v>1.4107010288325523</v>
      </c>
    </row>
    <row r="1786" spans="43:52" x14ac:dyDescent="0.35">
      <c r="AQ1786" s="135">
        <v>1.782</v>
      </c>
      <c r="AR1786" s="135">
        <f t="shared" si="194"/>
        <v>650.43000000000006</v>
      </c>
      <c r="AS1786" s="176">
        <f t="shared" si="190"/>
        <v>6.0776159169029551E-2</v>
      </c>
      <c r="AT1786" s="135">
        <v>1.782</v>
      </c>
      <c r="AU1786" s="135">
        <f t="shared" si="195"/>
        <v>650.43000000000006</v>
      </c>
      <c r="AV1786" s="176">
        <f t="shared" si="191"/>
        <v>1.041696610151353</v>
      </c>
      <c r="AW1786" s="135">
        <v>1.782</v>
      </c>
      <c r="AX1786" s="135">
        <f t="shared" si="196"/>
        <v>650.43000000000006</v>
      </c>
      <c r="AY1786" s="90">
        <f t="shared" si="192"/>
        <v>0.30857073547988934</v>
      </c>
      <c r="AZ1786" s="176">
        <f t="shared" si="193"/>
        <v>1.4110435048002716</v>
      </c>
    </row>
    <row r="1787" spans="43:52" x14ac:dyDescent="0.35">
      <c r="AQ1787" s="135">
        <v>1.7829999999999999</v>
      </c>
      <c r="AR1787" s="135">
        <f t="shared" si="194"/>
        <v>650.79499999999996</v>
      </c>
      <c r="AS1787" s="176">
        <f t="shared" si="190"/>
        <v>6.0776159169029551E-2</v>
      </c>
      <c r="AT1787" s="135">
        <v>1.7829999999999999</v>
      </c>
      <c r="AU1787" s="135">
        <f t="shared" si="195"/>
        <v>650.79499999999996</v>
      </c>
      <c r="AV1787" s="176">
        <f t="shared" si="191"/>
        <v>1.041696610151353</v>
      </c>
      <c r="AW1787" s="135">
        <v>1.7829999999999999</v>
      </c>
      <c r="AX1787" s="135">
        <f t="shared" si="196"/>
        <v>650.79499999999996</v>
      </c>
      <c r="AY1787" s="90">
        <f t="shared" si="192"/>
        <v>0.30891321144760692</v>
      </c>
      <c r="AZ1787" s="176">
        <f t="shared" si="193"/>
        <v>1.4113859807679894</v>
      </c>
    </row>
    <row r="1788" spans="43:52" x14ac:dyDescent="0.35">
      <c r="AQ1788" s="135">
        <v>1.784</v>
      </c>
      <c r="AR1788" s="135">
        <f t="shared" si="194"/>
        <v>651.16</v>
      </c>
      <c r="AS1788" s="176">
        <f t="shared" si="190"/>
        <v>6.0776159169029551E-2</v>
      </c>
      <c r="AT1788" s="135">
        <v>1.784</v>
      </c>
      <c r="AU1788" s="135">
        <f t="shared" si="195"/>
        <v>651.16</v>
      </c>
      <c r="AV1788" s="176">
        <f t="shared" si="191"/>
        <v>1.041696610151353</v>
      </c>
      <c r="AW1788" s="135">
        <v>1.784</v>
      </c>
      <c r="AX1788" s="135">
        <f t="shared" si="196"/>
        <v>651.16</v>
      </c>
      <c r="AY1788" s="90">
        <f t="shared" si="192"/>
        <v>0.3092556874153235</v>
      </c>
      <c r="AZ1788" s="176">
        <f t="shared" si="193"/>
        <v>1.4117284567357058</v>
      </c>
    </row>
    <row r="1789" spans="43:52" x14ac:dyDescent="0.35">
      <c r="AQ1789" s="135">
        <v>1.7849999999999999</v>
      </c>
      <c r="AR1789" s="135">
        <f t="shared" si="194"/>
        <v>651.52499999999998</v>
      </c>
      <c r="AS1789" s="176">
        <f t="shared" si="190"/>
        <v>6.0776159169029551E-2</v>
      </c>
      <c r="AT1789" s="135">
        <v>1.7849999999999999</v>
      </c>
      <c r="AU1789" s="135">
        <f t="shared" si="195"/>
        <v>651.52499999999998</v>
      </c>
      <c r="AV1789" s="176">
        <f t="shared" si="191"/>
        <v>1.041696610151353</v>
      </c>
      <c r="AW1789" s="135">
        <v>1.7849999999999999</v>
      </c>
      <c r="AX1789" s="135">
        <f t="shared" si="196"/>
        <v>651.52499999999998</v>
      </c>
      <c r="AY1789" s="90">
        <f t="shared" si="192"/>
        <v>0.30959816338303886</v>
      </c>
      <c r="AZ1789" s="176">
        <f t="shared" si="193"/>
        <v>1.4120709327034213</v>
      </c>
    </row>
    <row r="1790" spans="43:52" x14ac:dyDescent="0.35">
      <c r="AQ1790" s="135">
        <v>1.786</v>
      </c>
      <c r="AR1790" s="135">
        <f t="shared" si="194"/>
        <v>651.89</v>
      </c>
      <c r="AS1790" s="176">
        <f t="shared" si="190"/>
        <v>6.0776159169029551E-2</v>
      </c>
      <c r="AT1790" s="135">
        <v>1.786</v>
      </c>
      <c r="AU1790" s="135">
        <f t="shared" si="195"/>
        <v>651.89</v>
      </c>
      <c r="AV1790" s="176">
        <f t="shared" si="191"/>
        <v>1.041696610151353</v>
      </c>
      <c r="AW1790" s="135">
        <v>1.786</v>
      </c>
      <c r="AX1790" s="135">
        <f t="shared" si="196"/>
        <v>651.89</v>
      </c>
      <c r="AY1790" s="90">
        <f t="shared" si="192"/>
        <v>0.30994063935075278</v>
      </c>
      <c r="AZ1790" s="176">
        <f t="shared" si="193"/>
        <v>1.4124134086711351</v>
      </c>
    </row>
    <row r="1791" spans="43:52" x14ac:dyDescent="0.35">
      <c r="AQ1791" s="135">
        <v>1.7869999999999999</v>
      </c>
      <c r="AR1791" s="135">
        <f t="shared" si="194"/>
        <v>652.255</v>
      </c>
      <c r="AS1791" s="176">
        <f t="shared" si="190"/>
        <v>6.0776159169029551E-2</v>
      </c>
      <c r="AT1791" s="135">
        <v>1.7869999999999999</v>
      </c>
      <c r="AU1791" s="135">
        <f t="shared" si="195"/>
        <v>652.255</v>
      </c>
      <c r="AV1791" s="176">
        <f t="shared" si="191"/>
        <v>1.041696610151353</v>
      </c>
      <c r="AW1791" s="135">
        <v>1.7869999999999999</v>
      </c>
      <c r="AX1791" s="135">
        <f t="shared" si="196"/>
        <v>652.255</v>
      </c>
      <c r="AY1791" s="90">
        <f t="shared" si="192"/>
        <v>0.31028307269544542</v>
      </c>
      <c r="AZ1791" s="176">
        <f t="shared" si="193"/>
        <v>1.4127558420158279</v>
      </c>
    </row>
    <row r="1792" spans="43:52" x14ac:dyDescent="0.35">
      <c r="AQ1792" s="135">
        <v>1.788</v>
      </c>
      <c r="AR1792" s="135">
        <f t="shared" si="194"/>
        <v>652.62</v>
      </c>
      <c r="AS1792" s="176">
        <f t="shared" si="190"/>
        <v>6.0776159169029551E-2</v>
      </c>
      <c r="AT1792" s="135">
        <v>1.788</v>
      </c>
      <c r="AU1792" s="135">
        <f t="shared" si="195"/>
        <v>652.62</v>
      </c>
      <c r="AV1792" s="176">
        <f t="shared" si="191"/>
        <v>1.041696610151353</v>
      </c>
      <c r="AW1792" s="135">
        <v>1.788</v>
      </c>
      <c r="AX1792" s="135">
        <f t="shared" si="196"/>
        <v>652.62</v>
      </c>
      <c r="AY1792" s="90">
        <f t="shared" si="192"/>
        <v>0.31062554866315711</v>
      </c>
      <c r="AZ1792" s="176">
        <f t="shared" si="193"/>
        <v>1.4130983179835395</v>
      </c>
    </row>
    <row r="1793" spans="43:52" x14ac:dyDescent="0.35">
      <c r="AQ1793" s="135">
        <v>1.7889999999999999</v>
      </c>
      <c r="AR1793" s="135">
        <f t="shared" si="194"/>
        <v>652.98500000000001</v>
      </c>
      <c r="AS1793" s="176">
        <f t="shared" si="190"/>
        <v>6.0776159169029551E-2</v>
      </c>
      <c r="AT1793" s="135">
        <v>1.7889999999999999</v>
      </c>
      <c r="AU1793" s="135">
        <f t="shared" si="195"/>
        <v>652.98500000000001</v>
      </c>
      <c r="AV1793" s="176">
        <f t="shared" si="191"/>
        <v>1.041696610151353</v>
      </c>
      <c r="AW1793" s="135">
        <v>1.7889999999999999</v>
      </c>
      <c r="AX1793" s="135">
        <f t="shared" si="196"/>
        <v>652.98500000000001</v>
      </c>
      <c r="AY1793" s="90">
        <f t="shared" si="192"/>
        <v>0.31096802463086759</v>
      </c>
      <c r="AZ1793" s="176">
        <f t="shared" si="193"/>
        <v>1.4134407939512501</v>
      </c>
    </row>
    <row r="1794" spans="43:52" x14ac:dyDescent="0.35">
      <c r="AQ1794" s="135">
        <v>1.79</v>
      </c>
      <c r="AR1794" s="135">
        <f t="shared" si="194"/>
        <v>653.35</v>
      </c>
      <c r="AS1794" s="176">
        <f t="shared" si="190"/>
        <v>6.0776159169029551E-2</v>
      </c>
      <c r="AT1794" s="135">
        <v>1.79</v>
      </c>
      <c r="AU1794" s="135">
        <f t="shared" si="195"/>
        <v>653.35</v>
      </c>
      <c r="AV1794" s="176">
        <f t="shared" si="191"/>
        <v>1.041696610151353</v>
      </c>
      <c r="AW1794" s="135">
        <v>1.79</v>
      </c>
      <c r="AX1794" s="135">
        <f t="shared" si="196"/>
        <v>653.35</v>
      </c>
      <c r="AY1794" s="90">
        <f t="shared" si="192"/>
        <v>0.31131050059857662</v>
      </c>
      <c r="AZ1794" s="176">
        <f t="shared" si="193"/>
        <v>1.413783269918959</v>
      </c>
    </row>
    <row r="1795" spans="43:52" x14ac:dyDescent="0.35">
      <c r="AQ1795" s="135">
        <v>1.7909999999999999</v>
      </c>
      <c r="AR1795" s="135">
        <f t="shared" si="194"/>
        <v>653.71499999999992</v>
      </c>
      <c r="AS1795" s="176">
        <f t="shared" si="190"/>
        <v>6.0776159169029551E-2</v>
      </c>
      <c r="AT1795" s="135">
        <v>1.7909999999999999</v>
      </c>
      <c r="AU1795" s="135">
        <f t="shared" si="195"/>
        <v>653.71499999999992</v>
      </c>
      <c r="AV1795" s="176">
        <f t="shared" si="191"/>
        <v>1.041696610151353</v>
      </c>
      <c r="AW1795" s="135">
        <v>1.7909999999999999</v>
      </c>
      <c r="AX1795" s="135">
        <f t="shared" si="196"/>
        <v>653.71499999999992</v>
      </c>
      <c r="AY1795" s="90">
        <f t="shared" si="192"/>
        <v>0.31165297656628488</v>
      </c>
      <c r="AZ1795" s="176">
        <f t="shared" si="193"/>
        <v>1.4141257458866674</v>
      </c>
    </row>
    <row r="1796" spans="43:52" x14ac:dyDescent="0.35">
      <c r="AQ1796" s="135">
        <v>1.792</v>
      </c>
      <c r="AR1796" s="135">
        <f t="shared" si="194"/>
        <v>654.08000000000004</v>
      </c>
      <c r="AS1796" s="176">
        <f t="shared" ref="AS1796:AS1859" si="197">$BP$36*$BR$20/$BR$13*(1-EXP(-$BR$13*AQ1796))</f>
        <v>6.0776159169029551E-2</v>
      </c>
      <c r="AT1796" s="135">
        <v>1.792</v>
      </c>
      <c r="AU1796" s="135">
        <f t="shared" si="195"/>
        <v>654.08000000000004</v>
      </c>
      <c r="AV1796" s="176">
        <f t="shared" ref="AV1796:AV1859" si="198">$BR$15*$BR$20/$BR$14*(1-EXP(-$BR$14*AT1796))-$BR$16*(EXP(-$BR$13*AT1796)-EXP(-$BR$14*AT1796))</f>
        <v>1.041696610151353</v>
      </c>
      <c r="AW1796" s="135">
        <v>1.792</v>
      </c>
      <c r="AX1796" s="135">
        <f t="shared" si="196"/>
        <v>654.08000000000004</v>
      </c>
      <c r="AY1796" s="90">
        <f t="shared" ref="AY1796:AY1859" si="199">-EXP(-(Lm)*AW1796)*(-$BR$17+(EXP(Lm-$BR$14)-EXP((Lm-$BR$14)*AW1796))*(($BR$20*$BR$15-$BR$14*$BR$16+$BR$16*Lm)*$BR$14-$BR$20*$BR$15*Lm)/($BR$14*($BR$14-Lm))+$BR$16*($BR$14-Lm)*(1-EXP((Lm-$BR$13)*AW1796))/($BR$13-Lm)+$BR$20*(EXP(Lm*AW1796)-1)*($BR$15*(1/$BR$14-1/Lm)+1/($BP$42*Lm))+($BR$20*$BR$15/$BR$14-$BR$16)*(1-EXP(Lm-$BR$14)))</f>
        <v>0.31199545253399147</v>
      </c>
      <c r="AZ1796" s="176">
        <f t="shared" ref="AZ1796:AZ1859" si="200">AS1796+AV1796+AY1796</f>
        <v>1.4144682218543738</v>
      </c>
    </row>
    <row r="1797" spans="43:52" x14ac:dyDescent="0.35">
      <c r="AQ1797" s="135">
        <v>1.7929999999999999</v>
      </c>
      <c r="AR1797" s="135">
        <f t="shared" si="194"/>
        <v>654.44499999999994</v>
      </c>
      <c r="AS1797" s="176">
        <f t="shared" si="197"/>
        <v>6.0776159169029551E-2</v>
      </c>
      <c r="AT1797" s="135">
        <v>1.7929999999999999</v>
      </c>
      <c r="AU1797" s="135">
        <f t="shared" si="195"/>
        <v>654.44499999999994</v>
      </c>
      <c r="AV1797" s="176">
        <f t="shared" si="198"/>
        <v>1.041696610151353</v>
      </c>
      <c r="AW1797" s="135">
        <v>1.7929999999999999</v>
      </c>
      <c r="AX1797" s="135">
        <f t="shared" si="196"/>
        <v>654.44499999999994</v>
      </c>
      <c r="AY1797" s="90">
        <f t="shared" si="199"/>
        <v>0.31233792850169689</v>
      </c>
      <c r="AZ1797" s="176">
        <f t="shared" si="200"/>
        <v>1.4148106978220794</v>
      </c>
    </row>
    <row r="1798" spans="43:52" x14ac:dyDescent="0.35">
      <c r="AQ1798" s="135">
        <v>1.794</v>
      </c>
      <c r="AR1798" s="135">
        <f t="shared" ref="AR1798:AR1861" si="201">AQ1798*365</f>
        <v>654.81000000000006</v>
      </c>
      <c r="AS1798" s="176">
        <f t="shared" si="197"/>
        <v>6.0776159169029551E-2</v>
      </c>
      <c r="AT1798" s="135">
        <v>1.794</v>
      </c>
      <c r="AU1798" s="135">
        <f t="shared" ref="AU1798:AU1861" si="202">AT1798*365</f>
        <v>654.81000000000006</v>
      </c>
      <c r="AV1798" s="176">
        <f t="shared" si="198"/>
        <v>1.041696610151353</v>
      </c>
      <c r="AW1798" s="135">
        <v>1.794</v>
      </c>
      <c r="AX1798" s="135">
        <f t="shared" ref="AX1798:AX1861" si="203">AW1798*365</f>
        <v>654.81000000000006</v>
      </c>
      <c r="AY1798" s="90">
        <f t="shared" si="199"/>
        <v>0.31268040446940149</v>
      </c>
      <c r="AZ1798" s="176">
        <f t="shared" si="200"/>
        <v>1.415153173789784</v>
      </c>
    </row>
    <row r="1799" spans="43:52" x14ac:dyDescent="0.35">
      <c r="AQ1799" s="135">
        <v>1.7949999999999999</v>
      </c>
      <c r="AR1799" s="135">
        <f t="shared" si="201"/>
        <v>655.17499999999995</v>
      </c>
      <c r="AS1799" s="176">
        <f t="shared" si="197"/>
        <v>6.0776159169029551E-2</v>
      </c>
      <c r="AT1799" s="135">
        <v>1.7949999999999999</v>
      </c>
      <c r="AU1799" s="135">
        <f t="shared" si="202"/>
        <v>655.17499999999995</v>
      </c>
      <c r="AV1799" s="176">
        <f t="shared" si="198"/>
        <v>1.041696610151353</v>
      </c>
      <c r="AW1799" s="135">
        <v>1.7949999999999999</v>
      </c>
      <c r="AX1799" s="135">
        <f t="shared" si="203"/>
        <v>655.17499999999995</v>
      </c>
      <c r="AY1799" s="90">
        <f t="shared" si="199"/>
        <v>0.31302283781408408</v>
      </c>
      <c r="AZ1799" s="176">
        <f t="shared" si="200"/>
        <v>1.4154956071344664</v>
      </c>
    </row>
    <row r="1800" spans="43:52" x14ac:dyDescent="0.35">
      <c r="AQ1800" s="135">
        <v>1.796</v>
      </c>
      <c r="AR1800" s="135">
        <f t="shared" si="201"/>
        <v>655.54</v>
      </c>
      <c r="AS1800" s="176">
        <f t="shared" si="197"/>
        <v>6.0776159169029551E-2</v>
      </c>
      <c r="AT1800" s="135">
        <v>1.796</v>
      </c>
      <c r="AU1800" s="135">
        <f t="shared" si="202"/>
        <v>655.54</v>
      </c>
      <c r="AV1800" s="176">
        <f t="shared" si="198"/>
        <v>1.041696610151353</v>
      </c>
      <c r="AW1800" s="135">
        <v>1.796</v>
      </c>
      <c r="AX1800" s="135">
        <f t="shared" si="203"/>
        <v>655.54</v>
      </c>
      <c r="AY1800" s="90">
        <f t="shared" si="199"/>
        <v>0.313365313781786</v>
      </c>
      <c r="AZ1800" s="176">
        <f t="shared" si="200"/>
        <v>1.4158380831021684</v>
      </c>
    </row>
    <row r="1801" spans="43:52" x14ac:dyDescent="0.35">
      <c r="AQ1801" s="135">
        <v>1.7969999999999999</v>
      </c>
      <c r="AR1801" s="135">
        <f t="shared" si="201"/>
        <v>655.90499999999997</v>
      </c>
      <c r="AS1801" s="176">
        <f t="shared" si="197"/>
        <v>6.0776159169029551E-2</v>
      </c>
      <c r="AT1801" s="135">
        <v>1.7969999999999999</v>
      </c>
      <c r="AU1801" s="135">
        <f t="shared" si="202"/>
        <v>655.90499999999997</v>
      </c>
      <c r="AV1801" s="176">
        <f t="shared" si="198"/>
        <v>1.041696610151353</v>
      </c>
      <c r="AW1801" s="135">
        <v>1.7969999999999999</v>
      </c>
      <c r="AX1801" s="135">
        <f t="shared" si="203"/>
        <v>655.90499999999997</v>
      </c>
      <c r="AY1801" s="90">
        <f t="shared" si="199"/>
        <v>0.31370778974948671</v>
      </c>
      <c r="AZ1801" s="176">
        <f t="shared" si="200"/>
        <v>1.4161805590698691</v>
      </c>
    </row>
    <row r="1802" spans="43:52" x14ac:dyDescent="0.35">
      <c r="AQ1802" s="135">
        <v>1.798</v>
      </c>
      <c r="AR1802" s="135">
        <f t="shared" si="201"/>
        <v>656.27</v>
      </c>
      <c r="AS1802" s="176">
        <f t="shared" si="197"/>
        <v>6.0776159169029551E-2</v>
      </c>
      <c r="AT1802" s="135">
        <v>1.798</v>
      </c>
      <c r="AU1802" s="135">
        <f t="shared" si="202"/>
        <v>656.27</v>
      </c>
      <c r="AV1802" s="176">
        <f t="shared" si="198"/>
        <v>1.041696610151353</v>
      </c>
      <c r="AW1802" s="135">
        <v>1.798</v>
      </c>
      <c r="AX1802" s="135">
        <f t="shared" si="203"/>
        <v>656.27</v>
      </c>
      <c r="AY1802" s="90">
        <f t="shared" si="199"/>
        <v>0.31405026571718619</v>
      </c>
      <c r="AZ1802" s="176">
        <f t="shared" si="200"/>
        <v>1.4165230350375686</v>
      </c>
    </row>
    <row r="1803" spans="43:52" x14ac:dyDescent="0.35">
      <c r="AQ1803" s="135">
        <v>1.7989999999999999</v>
      </c>
      <c r="AR1803" s="135">
        <f t="shared" si="201"/>
        <v>656.63499999999999</v>
      </c>
      <c r="AS1803" s="176">
        <f t="shared" si="197"/>
        <v>6.0776159169029551E-2</v>
      </c>
      <c r="AT1803" s="135">
        <v>1.7989999999999999</v>
      </c>
      <c r="AU1803" s="135">
        <f t="shared" si="202"/>
        <v>656.63499999999999</v>
      </c>
      <c r="AV1803" s="176">
        <f t="shared" si="198"/>
        <v>1.041696610151353</v>
      </c>
      <c r="AW1803" s="135">
        <v>1.7989999999999999</v>
      </c>
      <c r="AX1803" s="135">
        <f t="shared" si="203"/>
        <v>656.63499999999999</v>
      </c>
      <c r="AY1803" s="90">
        <f t="shared" si="199"/>
        <v>0.31439274168488424</v>
      </c>
      <c r="AZ1803" s="176">
        <f t="shared" si="200"/>
        <v>1.4168655110052666</v>
      </c>
    </row>
    <row r="1804" spans="43:52" x14ac:dyDescent="0.35">
      <c r="AQ1804" s="135">
        <v>1.8</v>
      </c>
      <c r="AR1804" s="135">
        <f t="shared" si="201"/>
        <v>657</v>
      </c>
      <c r="AS1804" s="176">
        <f t="shared" si="197"/>
        <v>6.0776159169029551E-2</v>
      </c>
      <c r="AT1804" s="135">
        <v>1.8</v>
      </c>
      <c r="AU1804" s="135">
        <f t="shared" si="202"/>
        <v>657</v>
      </c>
      <c r="AV1804" s="176">
        <f t="shared" si="198"/>
        <v>1.041696610151353</v>
      </c>
      <c r="AW1804" s="135">
        <v>1.8</v>
      </c>
      <c r="AX1804" s="135">
        <f t="shared" si="203"/>
        <v>657</v>
      </c>
      <c r="AY1804" s="90">
        <f t="shared" si="199"/>
        <v>0.31473521765258128</v>
      </c>
      <c r="AZ1804" s="176">
        <f t="shared" si="200"/>
        <v>1.4172079869729637</v>
      </c>
    </row>
    <row r="1805" spans="43:52" x14ac:dyDescent="0.35">
      <c r="AQ1805" s="135">
        <v>1.8009999999999999</v>
      </c>
      <c r="AR1805" s="135">
        <f t="shared" si="201"/>
        <v>657.36500000000001</v>
      </c>
      <c r="AS1805" s="176">
        <f t="shared" si="197"/>
        <v>6.0776159169029551E-2</v>
      </c>
      <c r="AT1805" s="135">
        <v>1.8009999999999999</v>
      </c>
      <c r="AU1805" s="135">
        <f t="shared" si="202"/>
        <v>657.36500000000001</v>
      </c>
      <c r="AV1805" s="176">
        <f t="shared" si="198"/>
        <v>1.041696610151353</v>
      </c>
      <c r="AW1805" s="135">
        <v>1.8009999999999999</v>
      </c>
      <c r="AX1805" s="135">
        <f t="shared" si="203"/>
        <v>657.36500000000001</v>
      </c>
      <c r="AY1805" s="90">
        <f t="shared" si="199"/>
        <v>0.3150776936202771</v>
      </c>
      <c r="AZ1805" s="176">
        <f t="shared" si="200"/>
        <v>1.4175504629406595</v>
      </c>
    </row>
    <row r="1806" spans="43:52" x14ac:dyDescent="0.35">
      <c r="AQ1806" s="135">
        <v>1.802</v>
      </c>
      <c r="AR1806" s="135">
        <f t="shared" si="201"/>
        <v>657.73</v>
      </c>
      <c r="AS1806" s="176">
        <f t="shared" si="197"/>
        <v>6.0776159169029551E-2</v>
      </c>
      <c r="AT1806" s="135">
        <v>1.802</v>
      </c>
      <c r="AU1806" s="135">
        <f t="shared" si="202"/>
        <v>657.73</v>
      </c>
      <c r="AV1806" s="176">
        <f t="shared" si="198"/>
        <v>1.041696610151353</v>
      </c>
      <c r="AW1806" s="135">
        <v>1.802</v>
      </c>
      <c r="AX1806" s="135">
        <f t="shared" si="203"/>
        <v>657.73</v>
      </c>
      <c r="AY1806" s="90">
        <f t="shared" si="199"/>
        <v>0.31542016958797148</v>
      </c>
      <c r="AZ1806" s="176">
        <f t="shared" si="200"/>
        <v>1.4178929389083539</v>
      </c>
    </row>
    <row r="1807" spans="43:52" x14ac:dyDescent="0.35">
      <c r="AQ1807" s="135">
        <v>1.8029999999999999</v>
      </c>
      <c r="AR1807" s="135">
        <f t="shared" si="201"/>
        <v>658.09500000000003</v>
      </c>
      <c r="AS1807" s="176">
        <f t="shared" si="197"/>
        <v>6.0776159169029551E-2</v>
      </c>
      <c r="AT1807" s="135">
        <v>1.8029999999999999</v>
      </c>
      <c r="AU1807" s="135">
        <f t="shared" si="202"/>
        <v>658.09500000000003</v>
      </c>
      <c r="AV1807" s="176">
        <f t="shared" si="198"/>
        <v>1.041696610151353</v>
      </c>
      <c r="AW1807" s="135">
        <v>1.8029999999999999</v>
      </c>
      <c r="AX1807" s="135">
        <f t="shared" si="203"/>
        <v>658.09500000000003</v>
      </c>
      <c r="AY1807" s="90">
        <f t="shared" si="199"/>
        <v>0.31576260293264452</v>
      </c>
      <c r="AZ1807" s="176">
        <f t="shared" si="200"/>
        <v>1.418235372253027</v>
      </c>
    </row>
    <row r="1808" spans="43:52" x14ac:dyDescent="0.35">
      <c r="AQ1808" s="135">
        <v>1.804</v>
      </c>
      <c r="AR1808" s="135">
        <f t="shared" si="201"/>
        <v>658.46</v>
      </c>
      <c r="AS1808" s="176">
        <f t="shared" si="197"/>
        <v>6.0776159169029551E-2</v>
      </c>
      <c r="AT1808" s="135">
        <v>1.804</v>
      </c>
      <c r="AU1808" s="135">
        <f t="shared" si="202"/>
        <v>658.46</v>
      </c>
      <c r="AV1808" s="176">
        <f t="shared" si="198"/>
        <v>1.041696610151353</v>
      </c>
      <c r="AW1808" s="135">
        <v>1.804</v>
      </c>
      <c r="AX1808" s="135">
        <f t="shared" si="203"/>
        <v>658.46</v>
      </c>
      <c r="AY1808" s="90">
        <f t="shared" si="199"/>
        <v>0.31610507890033673</v>
      </c>
      <c r="AZ1808" s="176">
        <f t="shared" si="200"/>
        <v>1.4185778482207192</v>
      </c>
    </row>
    <row r="1809" spans="43:52" x14ac:dyDescent="0.35">
      <c r="AQ1809" s="135">
        <v>1.8049999999999999</v>
      </c>
      <c r="AR1809" s="135">
        <f t="shared" si="201"/>
        <v>658.82499999999993</v>
      </c>
      <c r="AS1809" s="176">
        <f t="shared" si="197"/>
        <v>6.0776159169029551E-2</v>
      </c>
      <c r="AT1809" s="135">
        <v>1.8049999999999999</v>
      </c>
      <c r="AU1809" s="135">
        <f t="shared" si="202"/>
        <v>658.82499999999993</v>
      </c>
      <c r="AV1809" s="176">
        <f t="shared" si="198"/>
        <v>1.041696610151353</v>
      </c>
      <c r="AW1809" s="135">
        <v>1.8049999999999999</v>
      </c>
      <c r="AX1809" s="135">
        <f t="shared" si="203"/>
        <v>658.82499999999993</v>
      </c>
      <c r="AY1809" s="90">
        <f t="shared" si="199"/>
        <v>0.31644755486802761</v>
      </c>
      <c r="AZ1809" s="176">
        <f t="shared" si="200"/>
        <v>1.4189203241884101</v>
      </c>
    </row>
    <row r="1810" spans="43:52" x14ac:dyDescent="0.35">
      <c r="AQ1810" s="135">
        <v>1.806</v>
      </c>
      <c r="AR1810" s="135">
        <f t="shared" si="201"/>
        <v>659.19</v>
      </c>
      <c r="AS1810" s="176">
        <f t="shared" si="197"/>
        <v>6.0776159169029551E-2</v>
      </c>
      <c r="AT1810" s="135">
        <v>1.806</v>
      </c>
      <c r="AU1810" s="135">
        <f t="shared" si="202"/>
        <v>659.19</v>
      </c>
      <c r="AV1810" s="176">
        <f t="shared" si="198"/>
        <v>1.041696610151353</v>
      </c>
      <c r="AW1810" s="135">
        <v>1.806</v>
      </c>
      <c r="AX1810" s="135">
        <f t="shared" si="203"/>
        <v>659.19</v>
      </c>
      <c r="AY1810" s="90">
        <f t="shared" si="199"/>
        <v>0.31679003083571711</v>
      </c>
      <c r="AZ1810" s="176">
        <f t="shared" si="200"/>
        <v>1.4192628001560994</v>
      </c>
    </row>
    <row r="1811" spans="43:52" x14ac:dyDescent="0.35">
      <c r="AQ1811" s="135">
        <v>1.8069999999999999</v>
      </c>
      <c r="AR1811" s="135">
        <f t="shared" si="201"/>
        <v>659.55499999999995</v>
      </c>
      <c r="AS1811" s="176">
        <f t="shared" si="197"/>
        <v>6.0776159169029551E-2</v>
      </c>
      <c r="AT1811" s="135">
        <v>1.8069999999999999</v>
      </c>
      <c r="AU1811" s="135">
        <f t="shared" si="202"/>
        <v>659.55499999999995</v>
      </c>
      <c r="AV1811" s="176">
        <f t="shared" si="198"/>
        <v>1.041696610151353</v>
      </c>
      <c r="AW1811" s="135">
        <v>1.8069999999999999</v>
      </c>
      <c r="AX1811" s="135">
        <f t="shared" si="203"/>
        <v>659.55499999999995</v>
      </c>
      <c r="AY1811" s="90">
        <f t="shared" si="199"/>
        <v>0.31713250680340582</v>
      </c>
      <c r="AZ1811" s="176">
        <f t="shared" si="200"/>
        <v>1.4196052761237883</v>
      </c>
    </row>
    <row r="1812" spans="43:52" x14ac:dyDescent="0.35">
      <c r="AQ1812" s="135">
        <v>1.8080000000000001</v>
      </c>
      <c r="AR1812" s="135">
        <f t="shared" si="201"/>
        <v>659.92000000000007</v>
      </c>
      <c r="AS1812" s="176">
        <f t="shared" si="197"/>
        <v>6.0776159169029551E-2</v>
      </c>
      <c r="AT1812" s="135">
        <v>1.8080000000000001</v>
      </c>
      <c r="AU1812" s="135">
        <f t="shared" si="202"/>
        <v>659.92000000000007</v>
      </c>
      <c r="AV1812" s="176">
        <f t="shared" si="198"/>
        <v>1.041696610151353</v>
      </c>
      <c r="AW1812" s="135">
        <v>1.8080000000000001</v>
      </c>
      <c r="AX1812" s="135">
        <f t="shared" si="203"/>
        <v>659.92000000000007</v>
      </c>
      <c r="AY1812" s="90">
        <f t="shared" si="199"/>
        <v>0.31747498277109287</v>
      </c>
      <c r="AZ1812" s="176">
        <f t="shared" si="200"/>
        <v>1.4199477520914754</v>
      </c>
    </row>
    <row r="1813" spans="43:52" x14ac:dyDescent="0.35">
      <c r="AQ1813" s="135">
        <v>1.8089999999999999</v>
      </c>
      <c r="AR1813" s="135">
        <f t="shared" si="201"/>
        <v>660.28499999999997</v>
      </c>
      <c r="AS1813" s="176">
        <f t="shared" si="197"/>
        <v>6.0776159169029551E-2</v>
      </c>
      <c r="AT1813" s="135">
        <v>1.8089999999999999</v>
      </c>
      <c r="AU1813" s="135">
        <f t="shared" si="202"/>
        <v>660.28499999999997</v>
      </c>
      <c r="AV1813" s="176">
        <f t="shared" si="198"/>
        <v>1.041696610151353</v>
      </c>
      <c r="AW1813" s="135">
        <v>1.8089999999999999</v>
      </c>
      <c r="AX1813" s="135">
        <f t="shared" si="203"/>
        <v>660.28499999999997</v>
      </c>
      <c r="AY1813" s="90">
        <f t="shared" si="199"/>
        <v>0.31781745873877892</v>
      </c>
      <c r="AZ1813" s="176">
        <f t="shared" si="200"/>
        <v>1.4202902280591614</v>
      </c>
    </row>
    <row r="1814" spans="43:52" x14ac:dyDescent="0.35">
      <c r="AQ1814" s="135">
        <v>1.81</v>
      </c>
      <c r="AR1814" s="135">
        <f t="shared" si="201"/>
        <v>660.65</v>
      </c>
      <c r="AS1814" s="176">
        <f t="shared" si="197"/>
        <v>6.0776159169029551E-2</v>
      </c>
      <c r="AT1814" s="135">
        <v>1.81</v>
      </c>
      <c r="AU1814" s="135">
        <f t="shared" si="202"/>
        <v>660.65</v>
      </c>
      <c r="AV1814" s="176">
        <f t="shared" si="198"/>
        <v>1.041696610151353</v>
      </c>
      <c r="AW1814" s="135">
        <v>1.81</v>
      </c>
      <c r="AX1814" s="135">
        <f t="shared" si="203"/>
        <v>660.65</v>
      </c>
      <c r="AY1814" s="90">
        <f t="shared" si="199"/>
        <v>0.3181599347064637</v>
      </c>
      <c r="AZ1814" s="176">
        <f t="shared" si="200"/>
        <v>1.420632704026846</v>
      </c>
    </row>
    <row r="1815" spans="43:52" x14ac:dyDescent="0.35">
      <c r="AQ1815" s="135">
        <v>1.8109999999999999</v>
      </c>
      <c r="AR1815" s="135">
        <f t="shared" si="201"/>
        <v>661.01499999999999</v>
      </c>
      <c r="AS1815" s="176">
        <f t="shared" si="197"/>
        <v>6.0776159169029551E-2</v>
      </c>
      <c r="AT1815" s="135">
        <v>1.8109999999999999</v>
      </c>
      <c r="AU1815" s="135">
        <f t="shared" si="202"/>
        <v>661.01499999999999</v>
      </c>
      <c r="AV1815" s="176">
        <f t="shared" si="198"/>
        <v>1.041696610151353</v>
      </c>
      <c r="AW1815" s="135">
        <v>1.8109999999999999</v>
      </c>
      <c r="AX1815" s="135">
        <f t="shared" si="203"/>
        <v>661.01499999999999</v>
      </c>
      <c r="AY1815" s="90">
        <f t="shared" si="199"/>
        <v>0.31850236805112703</v>
      </c>
      <c r="AZ1815" s="176">
        <f t="shared" si="200"/>
        <v>1.4209751373715094</v>
      </c>
    </row>
    <row r="1816" spans="43:52" x14ac:dyDescent="0.35">
      <c r="AQ1816" s="135">
        <v>1.8120000000000001</v>
      </c>
      <c r="AR1816" s="135">
        <f t="shared" si="201"/>
        <v>661.38</v>
      </c>
      <c r="AS1816" s="176">
        <f t="shared" si="197"/>
        <v>6.0776159169029551E-2</v>
      </c>
      <c r="AT1816" s="135">
        <v>1.8120000000000001</v>
      </c>
      <c r="AU1816" s="135">
        <f t="shared" si="202"/>
        <v>661.38</v>
      </c>
      <c r="AV1816" s="176">
        <f t="shared" si="198"/>
        <v>1.041696610151353</v>
      </c>
      <c r="AW1816" s="135">
        <v>1.8120000000000001</v>
      </c>
      <c r="AX1816" s="135">
        <f t="shared" si="203"/>
        <v>661.38</v>
      </c>
      <c r="AY1816" s="90">
        <f t="shared" si="199"/>
        <v>0.31884484401880919</v>
      </c>
      <c r="AZ1816" s="176">
        <f t="shared" si="200"/>
        <v>1.4213176133391916</v>
      </c>
    </row>
    <row r="1817" spans="43:52" x14ac:dyDescent="0.35">
      <c r="AQ1817" s="135">
        <v>1.8129999999999999</v>
      </c>
      <c r="AR1817" s="135">
        <f t="shared" si="201"/>
        <v>661.745</v>
      </c>
      <c r="AS1817" s="176">
        <f t="shared" si="197"/>
        <v>6.0776159169029551E-2</v>
      </c>
      <c r="AT1817" s="135">
        <v>1.8129999999999999</v>
      </c>
      <c r="AU1817" s="135">
        <f t="shared" si="202"/>
        <v>661.745</v>
      </c>
      <c r="AV1817" s="176">
        <f t="shared" si="198"/>
        <v>1.041696610151353</v>
      </c>
      <c r="AW1817" s="135">
        <v>1.8129999999999999</v>
      </c>
      <c r="AX1817" s="135">
        <f t="shared" si="203"/>
        <v>661.745</v>
      </c>
      <c r="AY1817" s="90">
        <f t="shared" si="199"/>
        <v>0.3191873199864903</v>
      </c>
      <c r="AZ1817" s="176">
        <f t="shared" si="200"/>
        <v>1.4216600893068727</v>
      </c>
    </row>
    <row r="1818" spans="43:52" x14ac:dyDescent="0.35">
      <c r="AQ1818" s="135">
        <v>1.8140000000000001</v>
      </c>
      <c r="AR1818" s="135">
        <f t="shared" si="201"/>
        <v>662.11</v>
      </c>
      <c r="AS1818" s="176">
        <f t="shared" si="197"/>
        <v>6.0776159169029551E-2</v>
      </c>
      <c r="AT1818" s="135">
        <v>1.8140000000000001</v>
      </c>
      <c r="AU1818" s="135">
        <f t="shared" si="202"/>
        <v>662.11</v>
      </c>
      <c r="AV1818" s="176">
        <f t="shared" si="198"/>
        <v>1.041696610151353</v>
      </c>
      <c r="AW1818" s="135">
        <v>1.8140000000000001</v>
      </c>
      <c r="AX1818" s="135">
        <f t="shared" si="203"/>
        <v>662.11</v>
      </c>
      <c r="AY1818" s="90">
        <f t="shared" si="199"/>
        <v>0.31952979595417025</v>
      </c>
      <c r="AZ1818" s="176">
        <f t="shared" si="200"/>
        <v>1.4220025652745527</v>
      </c>
    </row>
    <row r="1819" spans="43:52" x14ac:dyDescent="0.35">
      <c r="AQ1819" s="135">
        <v>1.8149999999999999</v>
      </c>
      <c r="AR1819" s="135">
        <f t="shared" si="201"/>
        <v>662.47500000000002</v>
      </c>
      <c r="AS1819" s="176">
        <f t="shared" si="197"/>
        <v>6.0776159169029551E-2</v>
      </c>
      <c r="AT1819" s="135">
        <v>1.8149999999999999</v>
      </c>
      <c r="AU1819" s="135">
        <f t="shared" si="202"/>
        <v>662.47500000000002</v>
      </c>
      <c r="AV1819" s="176">
        <f t="shared" si="198"/>
        <v>1.041696610151353</v>
      </c>
      <c r="AW1819" s="135">
        <v>1.8149999999999999</v>
      </c>
      <c r="AX1819" s="135">
        <f t="shared" si="203"/>
        <v>662.47500000000002</v>
      </c>
      <c r="AY1819" s="90">
        <f t="shared" si="199"/>
        <v>0.31987227192184875</v>
      </c>
      <c r="AZ1819" s="176">
        <f t="shared" si="200"/>
        <v>1.4223450412422312</v>
      </c>
    </row>
    <row r="1820" spans="43:52" x14ac:dyDescent="0.35">
      <c r="AQ1820" s="135">
        <v>1.8160000000000001</v>
      </c>
      <c r="AR1820" s="135">
        <f t="shared" si="201"/>
        <v>662.84</v>
      </c>
      <c r="AS1820" s="176">
        <f t="shared" si="197"/>
        <v>6.0776159169029551E-2</v>
      </c>
      <c r="AT1820" s="135">
        <v>1.8160000000000001</v>
      </c>
      <c r="AU1820" s="135">
        <f t="shared" si="202"/>
        <v>662.84</v>
      </c>
      <c r="AV1820" s="176">
        <f t="shared" si="198"/>
        <v>1.041696610151353</v>
      </c>
      <c r="AW1820" s="135">
        <v>1.8160000000000001</v>
      </c>
      <c r="AX1820" s="135">
        <f t="shared" si="203"/>
        <v>662.84</v>
      </c>
      <c r="AY1820" s="90">
        <f t="shared" si="199"/>
        <v>0.32021474788952647</v>
      </c>
      <c r="AZ1820" s="176">
        <f t="shared" si="200"/>
        <v>1.4226875172099089</v>
      </c>
    </row>
    <row r="1821" spans="43:52" x14ac:dyDescent="0.35">
      <c r="AQ1821" s="135">
        <v>1.8169999999999999</v>
      </c>
      <c r="AR1821" s="135">
        <f t="shared" si="201"/>
        <v>663.20499999999993</v>
      </c>
      <c r="AS1821" s="176">
        <f t="shared" si="197"/>
        <v>6.0776159169029551E-2</v>
      </c>
      <c r="AT1821" s="135">
        <v>1.8169999999999999</v>
      </c>
      <c r="AU1821" s="135">
        <f t="shared" si="202"/>
        <v>663.20499999999993</v>
      </c>
      <c r="AV1821" s="176">
        <f t="shared" si="198"/>
        <v>1.041696610151353</v>
      </c>
      <c r="AW1821" s="135">
        <v>1.8169999999999999</v>
      </c>
      <c r="AX1821" s="135">
        <f t="shared" si="203"/>
        <v>663.20499999999993</v>
      </c>
      <c r="AY1821" s="90">
        <f t="shared" si="199"/>
        <v>0.32055722385720248</v>
      </c>
      <c r="AZ1821" s="176">
        <f t="shared" si="200"/>
        <v>1.4230299931775849</v>
      </c>
    </row>
    <row r="1822" spans="43:52" x14ac:dyDescent="0.35">
      <c r="AQ1822" s="135">
        <v>1.8180000000000001</v>
      </c>
      <c r="AR1822" s="135">
        <f t="shared" si="201"/>
        <v>663.57</v>
      </c>
      <c r="AS1822" s="176">
        <f t="shared" si="197"/>
        <v>6.0776159169029551E-2</v>
      </c>
      <c r="AT1822" s="135">
        <v>1.8180000000000001</v>
      </c>
      <c r="AU1822" s="135">
        <f t="shared" si="202"/>
        <v>663.57</v>
      </c>
      <c r="AV1822" s="176">
        <f t="shared" si="198"/>
        <v>1.041696610151353</v>
      </c>
      <c r="AW1822" s="135">
        <v>1.8180000000000001</v>
      </c>
      <c r="AX1822" s="135">
        <f t="shared" si="203"/>
        <v>663.57</v>
      </c>
      <c r="AY1822" s="90">
        <f t="shared" si="199"/>
        <v>0.32089965720185726</v>
      </c>
      <c r="AZ1822" s="176">
        <f t="shared" si="200"/>
        <v>1.4233724265222396</v>
      </c>
    </row>
    <row r="1823" spans="43:52" x14ac:dyDescent="0.35">
      <c r="AQ1823" s="135">
        <v>1.819</v>
      </c>
      <c r="AR1823" s="135">
        <f t="shared" si="201"/>
        <v>663.93499999999995</v>
      </c>
      <c r="AS1823" s="176">
        <f t="shared" si="197"/>
        <v>6.0776159169029551E-2</v>
      </c>
      <c r="AT1823" s="135">
        <v>1.819</v>
      </c>
      <c r="AU1823" s="135">
        <f t="shared" si="202"/>
        <v>663.93499999999995</v>
      </c>
      <c r="AV1823" s="176">
        <f t="shared" si="198"/>
        <v>1.041696610151353</v>
      </c>
      <c r="AW1823" s="135">
        <v>1.819</v>
      </c>
      <c r="AX1823" s="135">
        <f t="shared" si="203"/>
        <v>663.93499999999995</v>
      </c>
      <c r="AY1823" s="90">
        <f t="shared" si="199"/>
        <v>0.32124213316953082</v>
      </c>
      <c r="AZ1823" s="176">
        <f t="shared" si="200"/>
        <v>1.4237149024899132</v>
      </c>
    </row>
    <row r="1824" spans="43:52" x14ac:dyDescent="0.35">
      <c r="AQ1824" s="135">
        <v>1.82</v>
      </c>
      <c r="AR1824" s="135">
        <f t="shared" si="201"/>
        <v>664.30000000000007</v>
      </c>
      <c r="AS1824" s="176">
        <f t="shared" si="197"/>
        <v>6.0776159169029551E-2</v>
      </c>
      <c r="AT1824" s="135">
        <v>1.82</v>
      </c>
      <c r="AU1824" s="135">
        <f t="shared" si="202"/>
        <v>664.30000000000007</v>
      </c>
      <c r="AV1824" s="176">
        <f t="shared" si="198"/>
        <v>1.041696610151353</v>
      </c>
      <c r="AW1824" s="135">
        <v>1.82</v>
      </c>
      <c r="AX1824" s="135">
        <f t="shared" si="203"/>
        <v>664.30000000000007</v>
      </c>
      <c r="AY1824" s="90">
        <f t="shared" si="199"/>
        <v>0.32158460913720366</v>
      </c>
      <c r="AZ1824" s="176">
        <f t="shared" si="200"/>
        <v>1.4240573784575861</v>
      </c>
    </row>
    <row r="1825" spans="43:52" x14ac:dyDescent="0.35">
      <c r="AQ1825" s="135">
        <v>1.821</v>
      </c>
      <c r="AR1825" s="135">
        <f t="shared" si="201"/>
        <v>664.66499999999996</v>
      </c>
      <c r="AS1825" s="176">
        <f t="shared" si="197"/>
        <v>6.0776159169029551E-2</v>
      </c>
      <c r="AT1825" s="135">
        <v>1.821</v>
      </c>
      <c r="AU1825" s="135">
        <f t="shared" si="202"/>
        <v>664.66499999999996</v>
      </c>
      <c r="AV1825" s="176">
        <f t="shared" si="198"/>
        <v>1.041696610151353</v>
      </c>
      <c r="AW1825" s="135">
        <v>1.821</v>
      </c>
      <c r="AX1825" s="135">
        <f t="shared" si="203"/>
        <v>664.66499999999996</v>
      </c>
      <c r="AY1825" s="90">
        <f t="shared" si="199"/>
        <v>0.32192708510487483</v>
      </c>
      <c r="AZ1825" s="176">
        <f t="shared" si="200"/>
        <v>1.4243998544252572</v>
      </c>
    </row>
    <row r="1826" spans="43:52" x14ac:dyDescent="0.35">
      <c r="AQ1826" s="135">
        <v>1.8220000000000001</v>
      </c>
      <c r="AR1826" s="135">
        <f t="shared" si="201"/>
        <v>665.03</v>
      </c>
      <c r="AS1826" s="176">
        <f t="shared" si="197"/>
        <v>6.0776159169029551E-2</v>
      </c>
      <c r="AT1826" s="135">
        <v>1.8220000000000001</v>
      </c>
      <c r="AU1826" s="135">
        <f t="shared" si="202"/>
        <v>665.03</v>
      </c>
      <c r="AV1826" s="176">
        <f t="shared" si="198"/>
        <v>1.041696610151353</v>
      </c>
      <c r="AW1826" s="135">
        <v>1.8220000000000001</v>
      </c>
      <c r="AX1826" s="135">
        <f t="shared" si="203"/>
        <v>665.03</v>
      </c>
      <c r="AY1826" s="90">
        <f t="shared" si="199"/>
        <v>0.32226956107254495</v>
      </c>
      <c r="AZ1826" s="176">
        <f t="shared" si="200"/>
        <v>1.4247423303929274</v>
      </c>
    </row>
    <row r="1827" spans="43:52" x14ac:dyDescent="0.35">
      <c r="AQ1827" s="135">
        <v>1.823</v>
      </c>
      <c r="AR1827" s="135">
        <f t="shared" si="201"/>
        <v>665.39499999999998</v>
      </c>
      <c r="AS1827" s="176">
        <f t="shared" si="197"/>
        <v>6.0776159169029551E-2</v>
      </c>
      <c r="AT1827" s="135">
        <v>1.823</v>
      </c>
      <c r="AU1827" s="135">
        <f t="shared" si="202"/>
        <v>665.39499999999998</v>
      </c>
      <c r="AV1827" s="176">
        <f t="shared" si="198"/>
        <v>1.041696610151353</v>
      </c>
      <c r="AW1827" s="135">
        <v>1.823</v>
      </c>
      <c r="AX1827" s="135">
        <f t="shared" si="203"/>
        <v>665.39499999999998</v>
      </c>
      <c r="AY1827" s="90">
        <f t="shared" si="199"/>
        <v>0.32261203704021391</v>
      </c>
      <c r="AZ1827" s="176">
        <f t="shared" si="200"/>
        <v>1.4250848063605963</v>
      </c>
    </row>
    <row r="1828" spans="43:52" x14ac:dyDescent="0.35">
      <c r="AQ1828" s="135">
        <v>1.8240000000000001</v>
      </c>
      <c r="AR1828" s="135">
        <f t="shared" si="201"/>
        <v>665.76</v>
      </c>
      <c r="AS1828" s="176">
        <f t="shared" si="197"/>
        <v>6.0776159169029551E-2</v>
      </c>
      <c r="AT1828" s="135">
        <v>1.8240000000000001</v>
      </c>
      <c r="AU1828" s="135">
        <f t="shared" si="202"/>
        <v>665.76</v>
      </c>
      <c r="AV1828" s="176">
        <f t="shared" si="198"/>
        <v>1.041696610151353</v>
      </c>
      <c r="AW1828" s="135">
        <v>1.8240000000000001</v>
      </c>
      <c r="AX1828" s="135">
        <f t="shared" si="203"/>
        <v>665.76</v>
      </c>
      <c r="AY1828" s="90">
        <f t="shared" si="199"/>
        <v>0.32295451300788142</v>
      </c>
      <c r="AZ1828" s="176">
        <f t="shared" si="200"/>
        <v>1.4254272823282639</v>
      </c>
    </row>
    <row r="1829" spans="43:52" x14ac:dyDescent="0.35">
      <c r="AQ1829" s="135">
        <v>1.825</v>
      </c>
      <c r="AR1829" s="135">
        <f t="shared" si="201"/>
        <v>666.125</v>
      </c>
      <c r="AS1829" s="176">
        <f t="shared" si="197"/>
        <v>6.0776159169029551E-2</v>
      </c>
      <c r="AT1829" s="135">
        <v>1.825</v>
      </c>
      <c r="AU1829" s="135">
        <f t="shared" si="202"/>
        <v>666.125</v>
      </c>
      <c r="AV1829" s="176">
        <f t="shared" si="198"/>
        <v>1.041696610151353</v>
      </c>
      <c r="AW1829" s="135">
        <v>1.825</v>
      </c>
      <c r="AX1829" s="135">
        <f t="shared" si="203"/>
        <v>666.125</v>
      </c>
      <c r="AY1829" s="90">
        <f t="shared" si="199"/>
        <v>0.32329698897554809</v>
      </c>
      <c r="AZ1829" s="176">
        <f t="shared" si="200"/>
        <v>1.4257697582959306</v>
      </c>
    </row>
    <row r="1830" spans="43:52" x14ac:dyDescent="0.35">
      <c r="AQ1830" s="135">
        <v>1.8260000000000001</v>
      </c>
      <c r="AR1830" s="135">
        <f t="shared" si="201"/>
        <v>666.49</v>
      </c>
      <c r="AS1830" s="176">
        <f t="shared" si="197"/>
        <v>6.0776159169029551E-2</v>
      </c>
      <c r="AT1830" s="135">
        <v>1.8260000000000001</v>
      </c>
      <c r="AU1830" s="135">
        <f t="shared" si="202"/>
        <v>666.49</v>
      </c>
      <c r="AV1830" s="176">
        <f t="shared" si="198"/>
        <v>1.041696610151353</v>
      </c>
      <c r="AW1830" s="135">
        <v>1.8260000000000001</v>
      </c>
      <c r="AX1830" s="135">
        <f t="shared" si="203"/>
        <v>666.49</v>
      </c>
      <c r="AY1830" s="90">
        <f t="shared" si="199"/>
        <v>0.32363942232019283</v>
      </c>
      <c r="AZ1830" s="176">
        <f t="shared" si="200"/>
        <v>1.4261121916405752</v>
      </c>
    </row>
    <row r="1831" spans="43:52" x14ac:dyDescent="0.35">
      <c r="AQ1831" s="135">
        <v>1.827</v>
      </c>
      <c r="AR1831" s="135">
        <f t="shared" si="201"/>
        <v>666.85500000000002</v>
      </c>
      <c r="AS1831" s="176">
        <f t="shared" si="197"/>
        <v>6.0776159169029551E-2</v>
      </c>
      <c r="AT1831" s="135">
        <v>1.827</v>
      </c>
      <c r="AU1831" s="135">
        <f t="shared" si="202"/>
        <v>666.85500000000002</v>
      </c>
      <c r="AV1831" s="176">
        <f t="shared" si="198"/>
        <v>1.041696610151353</v>
      </c>
      <c r="AW1831" s="135">
        <v>1.827</v>
      </c>
      <c r="AX1831" s="135">
        <f t="shared" si="203"/>
        <v>666.85500000000002</v>
      </c>
      <c r="AY1831" s="90">
        <f t="shared" si="199"/>
        <v>0.3239818982878569</v>
      </c>
      <c r="AZ1831" s="176">
        <f t="shared" si="200"/>
        <v>1.4264546676082392</v>
      </c>
    </row>
    <row r="1832" spans="43:52" x14ac:dyDescent="0.35">
      <c r="AQ1832" s="135">
        <v>1.8280000000000001</v>
      </c>
      <c r="AR1832" s="135">
        <f t="shared" si="201"/>
        <v>667.22</v>
      </c>
      <c r="AS1832" s="176">
        <f t="shared" si="197"/>
        <v>6.0776159169029551E-2</v>
      </c>
      <c r="AT1832" s="135">
        <v>1.8280000000000001</v>
      </c>
      <c r="AU1832" s="135">
        <f t="shared" si="202"/>
        <v>667.22</v>
      </c>
      <c r="AV1832" s="176">
        <f t="shared" si="198"/>
        <v>1.041696610151353</v>
      </c>
      <c r="AW1832" s="135">
        <v>1.8280000000000001</v>
      </c>
      <c r="AX1832" s="135">
        <f t="shared" si="203"/>
        <v>667.22</v>
      </c>
      <c r="AY1832" s="90">
        <f t="shared" si="199"/>
        <v>0.32432437425551952</v>
      </c>
      <c r="AZ1832" s="176">
        <f t="shared" si="200"/>
        <v>1.4267971435759019</v>
      </c>
    </row>
    <row r="1833" spans="43:52" x14ac:dyDescent="0.35">
      <c r="AQ1833" s="135">
        <v>1.829</v>
      </c>
      <c r="AR1833" s="135">
        <f t="shared" si="201"/>
        <v>667.58500000000004</v>
      </c>
      <c r="AS1833" s="176">
        <f t="shared" si="197"/>
        <v>6.0776159169029551E-2</v>
      </c>
      <c r="AT1833" s="135">
        <v>1.829</v>
      </c>
      <c r="AU1833" s="135">
        <f t="shared" si="202"/>
        <v>667.58500000000004</v>
      </c>
      <c r="AV1833" s="176">
        <f t="shared" si="198"/>
        <v>1.041696610151353</v>
      </c>
      <c r="AW1833" s="135">
        <v>1.829</v>
      </c>
      <c r="AX1833" s="135">
        <f t="shared" si="203"/>
        <v>667.58500000000004</v>
      </c>
      <c r="AY1833" s="90">
        <f t="shared" si="199"/>
        <v>0.32466685022318109</v>
      </c>
      <c r="AZ1833" s="176">
        <f t="shared" si="200"/>
        <v>1.4271396195435635</v>
      </c>
    </row>
    <row r="1834" spans="43:52" x14ac:dyDescent="0.35">
      <c r="AQ1834" s="135">
        <v>1.83</v>
      </c>
      <c r="AR1834" s="135">
        <f t="shared" si="201"/>
        <v>667.95</v>
      </c>
      <c r="AS1834" s="176">
        <f t="shared" si="197"/>
        <v>6.0776159169029551E-2</v>
      </c>
      <c r="AT1834" s="135">
        <v>1.83</v>
      </c>
      <c r="AU1834" s="135">
        <f t="shared" si="202"/>
        <v>667.95</v>
      </c>
      <c r="AV1834" s="176">
        <f t="shared" si="198"/>
        <v>1.041696610151353</v>
      </c>
      <c r="AW1834" s="135">
        <v>1.83</v>
      </c>
      <c r="AX1834" s="135">
        <f t="shared" si="203"/>
        <v>667.95</v>
      </c>
      <c r="AY1834" s="90">
        <f t="shared" si="199"/>
        <v>0.3250093261908415</v>
      </c>
      <c r="AZ1834" s="176">
        <f t="shared" si="200"/>
        <v>1.427482095511224</v>
      </c>
    </row>
    <row r="1835" spans="43:52" x14ac:dyDescent="0.35">
      <c r="AQ1835" s="135">
        <v>1.831</v>
      </c>
      <c r="AR1835" s="135">
        <f t="shared" si="201"/>
        <v>668.31499999999994</v>
      </c>
      <c r="AS1835" s="176">
        <f t="shared" si="197"/>
        <v>6.0776159169029551E-2</v>
      </c>
      <c r="AT1835" s="135">
        <v>1.831</v>
      </c>
      <c r="AU1835" s="135">
        <f t="shared" si="202"/>
        <v>668.31499999999994</v>
      </c>
      <c r="AV1835" s="176">
        <f t="shared" si="198"/>
        <v>1.041696610151353</v>
      </c>
      <c r="AW1835" s="135">
        <v>1.831</v>
      </c>
      <c r="AX1835" s="135">
        <f t="shared" si="203"/>
        <v>668.31499999999994</v>
      </c>
      <c r="AY1835" s="90">
        <f t="shared" si="199"/>
        <v>0.32535180215850062</v>
      </c>
      <c r="AZ1835" s="176">
        <f t="shared" si="200"/>
        <v>1.4278245714788831</v>
      </c>
    </row>
    <row r="1836" spans="43:52" x14ac:dyDescent="0.35">
      <c r="AQ1836" s="135">
        <v>1.8320000000000001</v>
      </c>
      <c r="AR1836" s="135">
        <f t="shared" si="201"/>
        <v>668.68000000000006</v>
      </c>
      <c r="AS1836" s="176">
        <f t="shared" si="197"/>
        <v>6.0776159169029551E-2</v>
      </c>
      <c r="AT1836" s="135">
        <v>1.8320000000000001</v>
      </c>
      <c r="AU1836" s="135">
        <f t="shared" si="202"/>
        <v>668.68000000000006</v>
      </c>
      <c r="AV1836" s="176">
        <f t="shared" si="198"/>
        <v>1.041696610151353</v>
      </c>
      <c r="AW1836" s="135">
        <v>1.8320000000000001</v>
      </c>
      <c r="AX1836" s="135">
        <f t="shared" si="203"/>
        <v>668.68000000000006</v>
      </c>
      <c r="AY1836" s="90">
        <f t="shared" si="199"/>
        <v>0.32569427812615859</v>
      </c>
      <c r="AZ1836" s="176">
        <f t="shared" si="200"/>
        <v>1.4281670474465411</v>
      </c>
    </row>
    <row r="1837" spans="43:52" x14ac:dyDescent="0.35">
      <c r="AQ1837" s="135">
        <v>1.833</v>
      </c>
      <c r="AR1837" s="135">
        <f t="shared" si="201"/>
        <v>669.04499999999996</v>
      </c>
      <c r="AS1837" s="176">
        <f t="shared" si="197"/>
        <v>6.0776159169029551E-2</v>
      </c>
      <c r="AT1837" s="135">
        <v>1.833</v>
      </c>
      <c r="AU1837" s="135">
        <f t="shared" si="202"/>
        <v>669.04499999999996</v>
      </c>
      <c r="AV1837" s="176">
        <f t="shared" si="198"/>
        <v>1.041696610151353</v>
      </c>
      <c r="AW1837" s="135">
        <v>1.833</v>
      </c>
      <c r="AX1837" s="135">
        <f t="shared" si="203"/>
        <v>669.04499999999996</v>
      </c>
      <c r="AY1837" s="90">
        <f t="shared" si="199"/>
        <v>0.32603675409381505</v>
      </c>
      <c r="AZ1837" s="176">
        <f t="shared" si="200"/>
        <v>1.4285095234141973</v>
      </c>
    </row>
    <row r="1838" spans="43:52" x14ac:dyDescent="0.35">
      <c r="AQ1838" s="135">
        <v>1.8340000000000001</v>
      </c>
      <c r="AR1838" s="135">
        <f t="shared" si="201"/>
        <v>669.41000000000008</v>
      </c>
      <c r="AS1838" s="176">
        <f t="shared" si="197"/>
        <v>6.0776159169029551E-2</v>
      </c>
      <c r="AT1838" s="135">
        <v>1.8340000000000001</v>
      </c>
      <c r="AU1838" s="135">
        <f t="shared" si="202"/>
        <v>669.41000000000008</v>
      </c>
      <c r="AV1838" s="176">
        <f t="shared" si="198"/>
        <v>1.041696610151353</v>
      </c>
      <c r="AW1838" s="135">
        <v>1.8340000000000001</v>
      </c>
      <c r="AX1838" s="135">
        <f t="shared" si="203"/>
        <v>669.41000000000008</v>
      </c>
      <c r="AY1838" s="90">
        <f t="shared" si="199"/>
        <v>0.32637918743845024</v>
      </c>
      <c r="AZ1838" s="176">
        <f t="shared" si="200"/>
        <v>1.4288519567588327</v>
      </c>
    </row>
    <row r="1839" spans="43:52" x14ac:dyDescent="0.35">
      <c r="AQ1839" s="135">
        <v>1.835</v>
      </c>
      <c r="AR1839" s="135">
        <f t="shared" si="201"/>
        <v>669.77499999999998</v>
      </c>
      <c r="AS1839" s="176">
        <f t="shared" si="197"/>
        <v>6.0776159169029551E-2</v>
      </c>
      <c r="AT1839" s="135">
        <v>1.835</v>
      </c>
      <c r="AU1839" s="135">
        <f t="shared" si="202"/>
        <v>669.77499999999998</v>
      </c>
      <c r="AV1839" s="176">
        <f t="shared" si="198"/>
        <v>1.041696610151353</v>
      </c>
      <c r="AW1839" s="135">
        <v>1.835</v>
      </c>
      <c r="AX1839" s="135">
        <f t="shared" si="203"/>
        <v>669.77499999999998</v>
      </c>
      <c r="AY1839" s="90">
        <f t="shared" si="199"/>
        <v>0.32672166340610453</v>
      </c>
      <c r="AZ1839" s="176">
        <f t="shared" si="200"/>
        <v>1.4291944327264869</v>
      </c>
    </row>
    <row r="1840" spans="43:52" x14ac:dyDescent="0.35">
      <c r="AQ1840" s="135">
        <v>1.8360000000000001</v>
      </c>
      <c r="AR1840" s="135">
        <f t="shared" si="201"/>
        <v>670.14</v>
      </c>
      <c r="AS1840" s="176">
        <f t="shared" si="197"/>
        <v>6.0776159169029551E-2</v>
      </c>
      <c r="AT1840" s="135">
        <v>1.8360000000000001</v>
      </c>
      <c r="AU1840" s="135">
        <f t="shared" si="202"/>
        <v>670.14</v>
      </c>
      <c r="AV1840" s="176">
        <f t="shared" si="198"/>
        <v>1.041696610151353</v>
      </c>
      <c r="AW1840" s="135">
        <v>1.8360000000000001</v>
      </c>
      <c r="AX1840" s="135">
        <f t="shared" si="203"/>
        <v>670.14</v>
      </c>
      <c r="AY1840" s="90">
        <f t="shared" si="199"/>
        <v>0.32706413937375756</v>
      </c>
      <c r="AZ1840" s="176">
        <f t="shared" si="200"/>
        <v>1.4295369086941401</v>
      </c>
    </row>
    <row r="1841" spans="43:52" x14ac:dyDescent="0.35">
      <c r="AQ1841" s="135">
        <v>1.837</v>
      </c>
      <c r="AR1841" s="135">
        <f t="shared" si="201"/>
        <v>670.505</v>
      </c>
      <c r="AS1841" s="176">
        <f t="shared" si="197"/>
        <v>6.0776159169029551E-2</v>
      </c>
      <c r="AT1841" s="135">
        <v>1.837</v>
      </c>
      <c r="AU1841" s="135">
        <f t="shared" si="202"/>
        <v>670.505</v>
      </c>
      <c r="AV1841" s="176">
        <f t="shared" si="198"/>
        <v>1.041696610151353</v>
      </c>
      <c r="AW1841" s="135">
        <v>1.837</v>
      </c>
      <c r="AX1841" s="135">
        <f t="shared" si="203"/>
        <v>670.505</v>
      </c>
      <c r="AY1841" s="90">
        <f t="shared" si="199"/>
        <v>0.32740661534140919</v>
      </c>
      <c r="AZ1841" s="176">
        <f t="shared" si="200"/>
        <v>1.4298793846617917</v>
      </c>
    </row>
    <row r="1842" spans="43:52" x14ac:dyDescent="0.35">
      <c r="AQ1842" s="135">
        <v>1.8380000000000001</v>
      </c>
      <c r="AR1842" s="135">
        <f t="shared" si="201"/>
        <v>670.87</v>
      </c>
      <c r="AS1842" s="176">
        <f t="shared" si="197"/>
        <v>6.0776159169029551E-2</v>
      </c>
      <c r="AT1842" s="135">
        <v>1.8380000000000001</v>
      </c>
      <c r="AU1842" s="135">
        <f t="shared" si="202"/>
        <v>670.87</v>
      </c>
      <c r="AV1842" s="176">
        <f t="shared" si="198"/>
        <v>1.041696610151353</v>
      </c>
      <c r="AW1842" s="135">
        <v>1.8380000000000001</v>
      </c>
      <c r="AX1842" s="135">
        <f t="shared" si="203"/>
        <v>670.87</v>
      </c>
      <c r="AY1842" s="90">
        <f t="shared" si="199"/>
        <v>0.32774909130905977</v>
      </c>
      <c r="AZ1842" s="176">
        <f t="shared" si="200"/>
        <v>1.4302218606294421</v>
      </c>
    </row>
    <row r="1843" spans="43:52" x14ac:dyDescent="0.35">
      <c r="AQ1843" s="135">
        <v>1.839</v>
      </c>
      <c r="AR1843" s="135">
        <f t="shared" si="201"/>
        <v>671.23500000000001</v>
      </c>
      <c r="AS1843" s="176">
        <f t="shared" si="197"/>
        <v>6.0776159169029551E-2</v>
      </c>
      <c r="AT1843" s="135">
        <v>1.839</v>
      </c>
      <c r="AU1843" s="135">
        <f t="shared" si="202"/>
        <v>671.23500000000001</v>
      </c>
      <c r="AV1843" s="176">
        <f t="shared" si="198"/>
        <v>1.041696610151353</v>
      </c>
      <c r="AW1843" s="135">
        <v>1.839</v>
      </c>
      <c r="AX1843" s="135">
        <f t="shared" si="203"/>
        <v>671.23500000000001</v>
      </c>
      <c r="AY1843" s="90">
        <f t="shared" si="199"/>
        <v>0.32809156727670913</v>
      </c>
      <c r="AZ1843" s="176">
        <f t="shared" si="200"/>
        <v>1.4305643365970915</v>
      </c>
    </row>
    <row r="1844" spans="43:52" x14ac:dyDescent="0.35">
      <c r="AQ1844" s="135">
        <v>1.84</v>
      </c>
      <c r="AR1844" s="135">
        <f t="shared" si="201"/>
        <v>671.6</v>
      </c>
      <c r="AS1844" s="176">
        <f t="shared" si="197"/>
        <v>6.0776159169029551E-2</v>
      </c>
      <c r="AT1844" s="135">
        <v>1.84</v>
      </c>
      <c r="AU1844" s="135">
        <f t="shared" si="202"/>
        <v>671.6</v>
      </c>
      <c r="AV1844" s="176">
        <f t="shared" si="198"/>
        <v>1.041696610151353</v>
      </c>
      <c r="AW1844" s="135">
        <v>1.84</v>
      </c>
      <c r="AX1844" s="135">
        <f t="shared" si="203"/>
        <v>671.6</v>
      </c>
      <c r="AY1844" s="90">
        <f t="shared" si="199"/>
        <v>0.32843404324435732</v>
      </c>
      <c r="AZ1844" s="176">
        <f t="shared" si="200"/>
        <v>1.4309068125647397</v>
      </c>
    </row>
    <row r="1845" spans="43:52" x14ac:dyDescent="0.35">
      <c r="AQ1845" s="135">
        <v>1.841</v>
      </c>
      <c r="AR1845" s="135">
        <f t="shared" si="201"/>
        <v>671.96500000000003</v>
      </c>
      <c r="AS1845" s="176">
        <f t="shared" si="197"/>
        <v>6.0776159169029551E-2</v>
      </c>
      <c r="AT1845" s="135">
        <v>1.841</v>
      </c>
      <c r="AU1845" s="135">
        <f t="shared" si="202"/>
        <v>671.96500000000003</v>
      </c>
      <c r="AV1845" s="176">
        <f t="shared" si="198"/>
        <v>1.041696610151353</v>
      </c>
      <c r="AW1845" s="135">
        <v>1.841</v>
      </c>
      <c r="AX1845" s="135">
        <f t="shared" si="203"/>
        <v>671.96500000000003</v>
      </c>
      <c r="AY1845" s="90">
        <f t="shared" si="199"/>
        <v>0.32877651921200424</v>
      </c>
      <c r="AZ1845" s="176">
        <f t="shared" si="200"/>
        <v>1.4312492885323866</v>
      </c>
    </row>
    <row r="1846" spans="43:52" x14ac:dyDescent="0.35">
      <c r="AQ1846" s="135">
        <v>1.8420000000000001</v>
      </c>
      <c r="AR1846" s="135">
        <f t="shared" si="201"/>
        <v>672.33</v>
      </c>
      <c r="AS1846" s="176">
        <f t="shared" si="197"/>
        <v>6.0776159169029551E-2</v>
      </c>
      <c r="AT1846" s="135">
        <v>1.8420000000000001</v>
      </c>
      <c r="AU1846" s="135">
        <f t="shared" si="202"/>
        <v>672.33</v>
      </c>
      <c r="AV1846" s="176">
        <f t="shared" si="198"/>
        <v>1.041696610151353</v>
      </c>
      <c r="AW1846" s="135">
        <v>1.8420000000000001</v>
      </c>
      <c r="AX1846" s="135">
        <f t="shared" si="203"/>
        <v>672.33</v>
      </c>
      <c r="AY1846" s="90">
        <f t="shared" si="199"/>
        <v>0.32911895255662965</v>
      </c>
      <c r="AZ1846" s="176">
        <f t="shared" si="200"/>
        <v>1.431591721877012</v>
      </c>
    </row>
    <row r="1847" spans="43:52" x14ac:dyDescent="0.35">
      <c r="AQ1847" s="135">
        <v>1.843</v>
      </c>
      <c r="AR1847" s="135">
        <f t="shared" si="201"/>
        <v>672.69499999999994</v>
      </c>
      <c r="AS1847" s="176">
        <f t="shared" si="197"/>
        <v>6.0776159169029551E-2</v>
      </c>
      <c r="AT1847" s="135">
        <v>1.843</v>
      </c>
      <c r="AU1847" s="135">
        <f t="shared" si="202"/>
        <v>672.69499999999994</v>
      </c>
      <c r="AV1847" s="176">
        <f t="shared" si="198"/>
        <v>1.041696610151353</v>
      </c>
      <c r="AW1847" s="135">
        <v>1.843</v>
      </c>
      <c r="AX1847" s="135">
        <f t="shared" si="203"/>
        <v>672.69499999999994</v>
      </c>
      <c r="AY1847" s="90">
        <f t="shared" si="199"/>
        <v>0.32946142852427396</v>
      </c>
      <c r="AZ1847" s="176">
        <f t="shared" si="200"/>
        <v>1.4319341978446563</v>
      </c>
    </row>
    <row r="1848" spans="43:52" x14ac:dyDescent="0.35">
      <c r="AQ1848" s="135">
        <v>1.8440000000000001</v>
      </c>
      <c r="AR1848" s="135">
        <f t="shared" si="201"/>
        <v>673.06000000000006</v>
      </c>
      <c r="AS1848" s="176">
        <f t="shared" si="197"/>
        <v>6.0776159169029551E-2</v>
      </c>
      <c r="AT1848" s="135">
        <v>1.8440000000000001</v>
      </c>
      <c r="AU1848" s="135">
        <f t="shared" si="202"/>
        <v>673.06000000000006</v>
      </c>
      <c r="AV1848" s="176">
        <f t="shared" si="198"/>
        <v>1.041696610151353</v>
      </c>
      <c r="AW1848" s="135">
        <v>1.8440000000000001</v>
      </c>
      <c r="AX1848" s="135">
        <f t="shared" si="203"/>
        <v>673.06000000000006</v>
      </c>
      <c r="AY1848" s="90">
        <f t="shared" si="199"/>
        <v>0.32980390449191699</v>
      </c>
      <c r="AZ1848" s="176">
        <f t="shared" si="200"/>
        <v>1.4322766738122994</v>
      </c>
    </row>
    <row r="1849" spans="43:52" x14ac:dyDescent="0.35">
      <c r="AQ1849" s="135">
        <v>1.845</v>
      </c>
      <c r="AR1849" s="135">
        <f t="shared" si="201"/>
        <v>673.42499999999995</v>
      </c>
      <c r="AS1849" s="176">
        <f t="shared" si="197"/>
        <v>6.0776159169029551E-2</v>
      </c>
      <c r="AT1849" s="135">
        <v>1.845</v>
      </c>
      <c r="AU1849" s="135">
        <f t="shared" si="202"/>
        <v>673.42499999999995</v>
      </c>
      <c r="AV1849" s="176">
        <f t="shared" si="198"/>
        <v>1.041696610151353</v>
      </c>
      <c r="AW1849" s="135">
        <v>1.845</v>
      </c>
      <c r="AX1849" s="135">
        <f t="shared" si="203"/>
        <v>673.42499999999995</v>
      </c>
      <c r="AY1849" s="90">
        <f t="shared" si="199"/>
        <v>0.33014638045955924</v>
      </c>
      <c r="AZ1849" s="176">
        <f t="shared" si="200"/>
        <v>1.4326191497799416</v>
      </c>
    </row>
    <row r="1850" spans="43:52" x14ac:dyDescent="0.35">
      <c r="AQ1850" s="135">
        <v>1.8460000000000001</v>
      </c>
      <c r="AR1850" s="135">
        <f t="shared" si="201"/>
        <v>673.79000000000008</v>
      </c>
      <c r="AS1850" s="176">
        <f t="shared" si="197"/>
        <v>6.0776159169029551E-2</v>
      </c>
      <c r="AT1850" s="135">
        <v>1.8460000000000001</v>
      </c>
      <c r="AU1850" s="135">
        <f t="shared" si="202"/>
        <v>673.79000000000008</v>
      </c>
      <c r="AV1850" s="176">
        <f t="shared" si="198"/>
        <v>1.041696610151353</v>
      </c>
      <c r="AW1850" s="135">
        <v>1.8460000000000001</v>
      </c>
      <c r="AX1850" s="135">
        <f t="shared" si="203"/>
        <v>673.79000000000008</v>
      </c>
      <c r="AY1850" s="90">
        <f t="shared" si="199"/>
        <v>0.33048885642719988</v>
      </c>
      <c r="AZ1850" s="176">
        <f t="shared" si="200"/>
        <v>1.4329616257475823</v>
      </c>
    </row>
    <row r="1851" spans="43:52" x14ac:dyDescent="0.35">
      <c r="AQ1851" s="135">
        <v>1.847</v>
      </c>
      <c r="AR1851" s="135">
        <f t="shared" si="201"/>
        <v>674.15499999999997</v>
      </c>
      <c r="AS1851" s="176">
        <f t="shared" si="197"/>
        <v>6.0776159169029551E-2</v>
      </c>
      <c r="AT1851" s="135">
        <v>1.847</v>
      </c>
      <c r="AU1851" s="135">
        <f t="shared" si="202"/>
        <v>674.15499999999997</v>
      </c>
      <c r="AV1851" s="176">
        <f t="shared" si="198"/>
        <v>1.041696610151353</v>
      </c>
      <c r="AW1851" s="135">
        <v>1.847</v>
      </c>
      <c r="AX1851" s="135">
        <f t="shared" si="203"/>
        <v>674.15499999999997</v>
      </c>
      <c r="AY1851" s="90">
        <f t="shared" si="199"/>
        <v>0.33083133239483947</v>
      </c>
      <c r="AZ1851" s="176">
        <f t="shared" si="200"/>
        <v>1.4333041017152219</v>
      </c>
    </row>
    <row r="1852" spans="43:52" x14ac:dyDescent="0.35">
      <c r="AQ1852" s="135">
        <v>1.8480000000000001</v>
      </c>
      <c r="AR1852" s="135">
        <f t="shared" si="201"/>
        <v>674.52</v>
      </c>
      <c r="AS1852" s="176">
        <f t="shared" si="197"/>
        <v>6.0776159169029551E-2</v>
      </c>
      <c r="AT1852" s="135">
        <v>1.8480000000000001</v>
      </c>
      <c r="AU1852" s="135">
        <f t="shared" si="202"/>
        <v>674.52</v>
      </c>
      <c r="AV1852" s="176">
        <f t="shared" si="198"/>
        <v>1.041696610151353</v>
      </c>
      <c r="AW1852" s="135">
        <v>1.8480000000000001</v>
      </c>
      <c r="AX1852" s="135">
        <f t="shared" si="203"/>
        <v>674.52</v>
      </c>
      <c r="AY1852" s="90">
        <f t="shared" si="199"/>
        <v>0.33117380836247789</v>
      </c>
      <c r="AZ1852" s="176">
        <f t="shared" si="200"/>
        <v>1.4336465776828602</v>
      </c>
    </row>
    <row r="1853" spans="43:52" x14ac:dyDescent="0.35">
      <c r="AQ1853" s="135">
        <v>1.849</v>
      </c>
      <c r="AR1853" s="135">
        <f t="shared" si="201"/>
        <v>674.88499999999999</v>
      </c>
      <c r="AS1853" s="176">
        <f t="shared" si="197"/>
        <v>6.0776159169029551E-2</v>
      </c>
      <c r="AT1853" s="135">
        <v>1.849</v>
      </c>
      <c r="AU1853" s="135">
        <f t="shared" si="202"/>
        <v>674.88499999999999</v>
      </c>
      <c r="AV1853" s="176">
        <f t="shared" si="198"/>
        <v>1.041696610151353</v>
      </c>
      <c r="AW1853" s="135">
        <v>1.849</v>
      </c>
      <c r="AX1853" s="135">
        <f t="shared" si="203"/>
        <v>674.88499999999999</v>
      </c>
      <c r="AY1853" s="90">
        <f t="shared" si="199"/>
        <v>0.33151628433011482</v>
      </c>
      <c r="AZ1853" s="176">
        <f t="shared" si="200"/>
        <v>1.4339890536504973</v>
      </c>
    </row>
    <row r="1854" spans="43:52" x14ac:dyDescent="0.35">
      <c r="AQ1854" s="135">
        <v>1.85</v>
      </c>
      <c r="AR1854" s="135">
        <f t="shared" si="201"/>
        <v>675.25</v>
      </c>
      <c r="AS1854" s="176">
        <f t="shared" si="197"/>
        <v>6.0776159169029551E-2</v>
      </c>
      <c r="AT1854" s="135">
        <v>1.85</v>
      </c>
      <c r="AU1854" s="135">
        <f t="shared" si="202"/>
        <v>675.25</v>
      </c>
      <c r="AV1854" s="176">
        <f t="shared" si="198"/>
        <v>1.041696610151353</v>
      </c>
      <c r="AW1854" s="135">
        <v>1.85</v>
      </c>
      <c r="AX1854" s="135">
        <f t="shared" si="203"/>
        <v>675.25</v>
      </c>
      <c r="AY1854" s="90">
        <f t="shared" si="199"/>
        <v>0.33185871767473041</v>
      </c>
      <c r="AZ1854" s="176">
        <f t="shared" si="200"/>
        <v>1.4343314869951129</v>
      </c>
    </row>
    <row r="1855" spans="43:52" x14ac:dyDescent="0.35">
      <c r="AQ1855" s="135">
        <v>1.851</v>
      </c>
      <c r="AR1855" s="135">
        <f t="shared" si="201"/>
        <v>675.61500000000001</v>
      </c>
      <c r="AS1855" s="176">
        <f t="shared" si="197"/>
        <v>6.0776159169029551E-2</v>
      </c>
      <c r="AT1855" s="135">
        <v>1.851</v>
      </c>
      <c r="AU1855" s="135">
        <f t="shared" si="202"/>
        <v>675.61500000000001</v>
      </c>
      <c r="AV1855" s="176">
        <f t="shared" si="198"/>
        <v>1.041696610151353</v>
      </c>
      <c r="AW1855" s="135">
        <v>1.851</v>
      </c>
      <c r="AX1855" s="135">
        <f t="shared" si="203"/>
        <v>675.61500000000001</v>
      </c>
      <c r="AY1855" s="90">
        <f t="shared" si="199"/>
        <v>0.33220119364236517</v>
      </c>
      <c r="AZ1855" s="176">
        <f t="shared" si="200"/>
        <v>1.4346739629627476</v>
      </c>
    </row>
    <row r="1856" spans="43:52" x14ac:dyDescent="0.35">
      <c r="AQ1856" s="135">
        <v>1.8520000000000001</v>
      </c>
      <c r="AR1856" s="135">
        <f t="shared" si="201"/>
        <v>675.98</v>
      </c>
      <c r="AS1856" s="176">
        <f t="shared" si="197"/>
        <v>6.0776159169029551E-2</v>
      </c>
      <c r="AT1856" s="135">
        <v>1.8520000000000001</v>
      </c>
      <c r="AU1856" s="135">
        <f t="shared" si="202"/>
        <v>675.98</v>
      </c>
      <c r="AV1856" s="176">
        <f t="shared" si="198"/>
        <v>1.041696610151353</v>
      </c>
      <c r="AW1856" s="135">
        <v>1.8520000000000001</v>
      </c>
      <c r="AX1856" s="135">
        <f t="shared" si="203"/>
        <v>675.98</v>
      </c>
      <c r="AY1856" s="90">
        <f t="shared" si="199"/>
        <v>0.33254366960999865</v>
      </c>
      <c r="AZ1856" s="176">
        <f t="shared" si="200"/>
        <v>1.435016438930381</v>
      </c>
    </row>
    <row r="1857" spans="43:52" x14ac:dyDescent="0.35">
      <c r="AQ1857" s="135">
        <v>1.853</v>
      </c>
      <c r="AR1857" s="135">
        <f t="shared" si="201"/>
        <v>676.34500000000003</v>
      </c>
      <c r="AS1857" s="176">
        <f t="shared" si="197"/>
        <v>6.0776159169029551E-2</v>
      </c>
      <c r="AT1857" s="135">
        <v>1.853</v>
      </c>
      <c r="AU1857" s="135">
        <f t="shared" si="202"/>
        <v>676.34500000000003</v>
      </c>
      <c r="AV1857" s="176">
        <f t="shared" si="198"/>
        <v>1.041696610151353</v>
      </c>
      <c r="AW1857" s="135">
        <v>1.853</v>
      </c>
      <c r="AX1857" s="135">
        <f t="shared" si="203"/>
        <v>676.34500000000003</v>
      </c>
      <c r="AY1857" s="90">
        <f t="shared" si="199"/>
        <v>0.33288614557763069</v>
      </c>
      <c r="AZ1857" s="176">
        <f t="shared" si="200"/>
        <v>1.435358914898013</v>
      </c>
    </row>
    <row r="1858" spans="43:52" x14ac:dyDescent="0.35">
      <c r="AQ1858" s="135">
        <v>1.8540000000000001</v>
      </c>
      <c r="AR1858" s="135">
        <f t="shared" si="201"/>
        <v>676.71</v>
      </c>
      <c r="AS1858" s="176">
        <f t="shared" si="197"/>
        <v>6.0776159169029551E-2</v>
      </c>
      <c r="AT1858" s="135">
        <v>1.8540000000000001</v>
      </c>
      <c r="AU1858" s="135">
        <f t="shared" si="202"/>
        <v>676.71</v>
      </c>
      <c r="AV1858" s="176">
        <f t="shared" si="198"/>
        <v>1.041696610151353</v>
      </c>
      <c r="AW1858" s="135">
        <v>1.8540000000000001</v>
      </c>
      <c r="AX1858" s="135">
        <f t="shared" si="203"/>
        <v>676.71</v>
      </c>
      <c r="AY1858" s="90">
        <f t="shared" si="199"/>
        <v>0.33322862154526195</v>
      </c>
      <c r="AZ1858" s="176">
        <f t="shared" si="200"/>
        <v>1.4357013908656444</v>
      </c>
    </row>
    <row r="1859" spans="43:52" x14ac:dyDescent="0.35">
      <c r="AQ1859" s="135">
        <v>1.855</v>
      </c>
      <c r="AR1859" s="135">
        <f t="shared" si="201"/>
        <v>677.07500000000005</v>
      </c>
      <c r="AS1859" s="176">
        <f t="shared" si="197"/>
        <v>6.0776159169029551E-2</v>
      </c>
      <c r="AT1859" s="135">
        <v>1.855</v>
      </c>
      <c r="AU1859" s="135">
        <f t="shared" si="202"/>
        <v>677.07500000000005</v>
      </c>
      <c r="AV1859" s="176">
        <f t="shared" si="198"/>
        <v>1.041696610151353</v>
      </c>
      <c r="AW1859" s="135">
        <v>1.855</v>
      </c>
      <c r="AX1859" s="135">
        <f t="shared" si="203"/>
        <v>677.07500000000005</v>
      </c>
      <c r="AY1859" s="90">
        <f t="shared" si="199"/>
        <v>0.3335710975128916</v>
      </c>
      <c r="AZ1859" s="176">
        <f t="shared" si="200"/>
        <v>1.436043866833274</v>
      </c>
    </row>
    <row r="1860" spans="43:52" x14ac:dyDescent="0.35">
      <c r="AQ1860" s="135">
        <v>1.8560000000000001</v>
      </c>
      <c r="AR1860" s="135">
        <f t="shared" si="201"/>
        <v>677.44</v>
      </c>
      <c r="AS1860" s="176">
        <f t="shared" ref="AS1860:AS1923" si="204">$BP$36*$BR$20/$BR$13*(1-EXP(-$BR$13*AQ1860))</f>
        <v>6.0776159169029551E-2</v>
      </c>
      <c r="AT1860" s="135">
        <v>1.8560000000000001</v>
      </c>
      <c r="AU1860" s="135">
        <f t="shared" si="202"/>
        <v>677.44</v>
      </c>
      <c r="AV1860" s="176">
        <f t="shared" ref="AV1860:AV1923" si="205">$BR$15*$BR$20/$BR$14*(1-EXP(-$BR$14*AT1860))-$BR$16*(EXP(-$BR$13*AT1860)-EXP(-$BR$14*AT1860))</f>
        <v>1.041696610151353</v>
      </c>
      <c r="AW1860" s="135">
        <v>1.8560000000000001</v>
      </c>
      <c r="AX1860" s="135">
        <f t="shared" si="203"/>
        <v>677.44</v>
      </c>
      <c r="AY1860" s="90">
        <f t="shared" ref="AY1860:AY1923" si="206">-EXP(-(Lm)*AW1860)*(-$BR$17+(EXP(Lm-$BR$14)-EXP((Lm-$BR$14)*AW1860))*(($BR$20*$BR$15-$BR$14*$BR$16+$BR$16*Lm)*$BR$14-$BR$20*$BR$15*Lm)/($BR$14*($BR$14-Lm))+$BR$16*($BR$14-Lm)*(1-EXP((Lm-$BR$13)*AW1860))/($BR$13-Lm)+$BR$20*(EXP(Lm*AW1860)-1)*($BR$15*(1/$BR$14-1/Lm)+1/($BP$42*Lm))+($BR$20*$BR$15/$BR$14-$BR$16)*(1-EXP(Lm-$BR$14)))</f>
        <v>0.3339135734805202</v>
      </c>
      <c r="AZ1860" s="176">
        <f t="shared" ref="AZ1860:AZ1923" si="207">AS1860+AV1860+AY1860</f>
        <v>1.4363863428009025</v>
      </c>
    </row>
    <row r="1861" spans="43:52" x14ac:dyDescent="0.35">
      <c r="AQ1861" s="135">
        <v>1.857</v>
      </c>
      <c r="AR1861" s="135">
        <f t="shared" si="201"/>
        <v>677.80499999999995</v>
      </c>
      <c r="AS1861" s="176">
        <f t="shared" si="204"/>
        <v>6.0776159169029551E-2</v>
      </c>
      <c r="AT1861" s="135">
        <v>1.857</v>
      </c>
      <c r="AU1861" s="135">
        <f t="shared" si="202"/>
        <v>677.80499999999995</v>
      </c>
      <c r="AV1861" s="176">
        <f t="shared" si="205"/>
        <v>1.041696610151353</v>
      </c>
      <c r="AW1861" s="135">
        <v>1.857</v>
      </c>
      <c r="AX1861" s="135">
        <f t="shared" si="203"/>
        <v>677.80499999999995</v>
      </c>
      <c r="AY1861" s="90">
        <f t="shared" si="206"/>
        <v>0.33425604944814757</v>
      </c>
      <c r="AZ1861" s="176">
        <f t="shared" si="207"/>
        <v>1.4367288187685299</v>
      </c>
    </row>
    <row r="1862" spans="43:52" x14ac:dyDescent="0.35">
      <c r="AQ1862" s="135">
        <v>1.8580000000000001</v>
      </c>
      <c r="AR1862" s="135">
        <f t="shared" ref="AR1862:AR1925" si="208">AQ1862*365</f>
        <v>678.17000000000007</v>
      </c>
      <c r="AS1862" s="176">
        <f t="shared" si="204"/>
        <v>6.0776159169029551E-2</v>
      </c>
      <c r="AT1862" s="135">
        <v>1.8580000000000001</v>
      </c>
      <c r="AU1862" s="135">
        <f t="shared" ref="AU1862:AU1925" si="209">AT1862*365</f>
        <v>678.17000000000007</v>
      </c>
      <c r="AV1862" s="176">
        <f t="shared" si="205"/>
        <v>1.041696610151353</v>
      </c>
      <c r="AW1862" s="135">
        <v>1.8580000000000001</v>
      </c>
      <c r="AX1862" s="135">
        <f t="shared" ref="AX1862:AX1925" si="210">AW1862*365</f>
        <v>678.17000000000007</v>
      </c>
      <c r="AY1862" s="90">
        <f t="shared" si="206"/>
        <v>0.33459848279275345</v>
      </c>
      <c r="AZ1862" s="176">
        <f t="shared" si="207"/>
        <v>1.4370712521131359</v>
      </c>
    </row>
    <row r="1863" spans="43:52" x14ac:dyDescent="0.35">
      <c r="AQ1863" s="135">
        <v>1.859</v>
      </c>
      <c r="AR1863" s="135">
        <f t="shared" si="208"/>
        <v>678.53499999999997</v>
      </c>
      <c r="AS1863" s="176">
        <f t="shared" si="204"/>
        <v>6.0776159169029551E-2</v>
      </c>
      <c r="AT1863" s="135">
        <v>1.859</v>
      </c>
      <c r="AU1863" s="135">
        <f t="shared" si="209"/>
        <v>678.53499999999997</v>
      </c>
      <c r="AV1863" s="176">
        <f t="shared" si="205"/>
        <v>1.041696610151353</v>
      </c>
      <c r="AW1863" s="135">
        <v>1.859</v>
      </c>
      <c r="AX1863" s="135">
        <f t="shared" si="210"/>
        <v>678.53499999999997</v>
      </c>
      <c r="AY1863" s="90">
        <f t="shared" si="206"/>
        <v>0.33494095876037816</v>
      </c>
      <c r="AZ1863" s="176">
        <f t="shared" si="207"/>
        <v>1.4374137280807606</v>
      </c>
    </row>
    <row r="1864" spans="43:52" x14ac:dyDescent="0.35">
      <c r="AQ1864" s="135">
        <v>1.86</v>
      </c>
      <c r="AR1864" s="135">
        <f t="shared" si="208"/>
        <v>678.90000000000009</v>
      </c>
      <c r="AS1864" s="176">
        <f t="shared" si="204"/>
        <v>6.0776159169029551E-2</v>
      </c>
      <c r="AT1864" s="135">
        <v>1.86</v>
      </c>
      <c r="AU1864" s="135">
        <f t="shared" si="209"/>
        <v>678.90000000000009</v>
      </c>
      <c r="AV1864" s="176">
        <f t="shared" si="205"/>
        <v>1.041696610151353</v>
      </c>
      <c r="AW1864" s="135">
        <v>1.86</v>
      </c>
      <c r="AX1864" s="135">
        <f t="shared" si="210"/>
        <v>678.90000000000009</v>
      </c>
      <c r="AY1864" s="90">
        <f t="shared" si="206"/>
        <v>0.33528343472800187</v>
      </c>
      <c r="AZ1864" s="176">
        <f t="shared" si="207"/>
        <v>1.4377562040483842</v>
      </c>
    </row>
    <row r="1865" spans="43:52" x14ac:dyDescent="0.35">
      <c r="AQ1865" s="135">
        <v>1.861</v>
      </c>
      <c r="AR1865" s="135">
        <f t="shared" si="208"/>
        <v>679.26499999999999</v>
      </c>
      <c r="AS1865" s="176">
        <f t="shared" si="204"/>
        <v>6.0776159169029551E-2</v>
      </c>
      <c r="AT1865" s="135">
        <v>1.861</v>
      </c>
      <c r="AU1865" s="135">
        <f t="shared" si="209"/>
        <v>679.26499999999999</v>
      </c>
      <c r="AV1865" s="176">
        <f t="shared" si="205"/>
        <v>1.041696610151353</v>
      </c>
      <c r="AW1865" s="135">
        <v>1.861</v>
      </c>
      <c r="AX1865" s="135">
        <f t="shared" si="210"/>
        <v>679.26499999999999</v>
      </c>
      <c r="AY1865" s="90">
        <f t="shared" si="206"/>
        <v>0.33562591069562436</v>
      </c>
      <c r="AZ1865" s="176">
        <f t="shared" si="207"/>
        <v>1.4380986800160067</v>
      </c>
    </row>
    <row r="1866" spans="43:52" x14ac:dyDescent="0.35">
      <c r="AQ1866" s="135">
        <v>1.8620000000000001</v>
      </c>
      <c r="AR1866" s="135">
        <f t="shared" si="208"/>
        <v>679.63</v>
      </c>
      <c r="AS1866" s="176">
        <f t="shared" si="204"/>
        <v>6.0776159169029551E-2</v>
      </c>
      <c r="AT1866" s="135">
        <v>1.8620000000000001</v>
      </c>
      <c r="AU1866" s="135">
        <f t="shared" si="209"/>
        <v>679.63</v>
      </c>
      <c r="AV1866" s="176">
        <f t="shared" si="205"/>
        <v>1.041696610151353</v>
      </c>
      <c r="AW1866" s="135">
        <v>1.8620000000000001</v>
      </c>
      <c r="AX1866" s="135">
        <f t="shared" si="210"/>
        <v>679.63</v>
      </c>
      <c r="AY1866" s="90">
        <f t="shared" si="206"/>
        <v>0.33596838666324541</v>
      </c>
      <c r="AZ1866" s="176">
        <f t="shared" si="207"/>
        <v>1.4384411559836279</v>
      </c>
    </row>
    <row r="1867" spans="43:52" x14ac:dyDescent="0.35">
      <c r="AQ1867" s="135">
        <v>1.863</v>
      </c>
      <c r="AR1867" s="135">
        <f t="shared" si="208"/>
        <v>679.995</v>
      </c>
      <c r="AS1867" s="176">
        <f t="shared" si="204"/>
        <v>6.0776159169029551E-2</v>
      </c>
      <c r="AT1867" s="135">
        <v>1.863</v>
      </c>
      <c r="AU1867" s="135">
        <f t="shared" si="209"/>
        <v>679.995</v>
      </c>
      <c r="AV1867" s="176">
        <f t="shared" si="205"/>
        <v>1.041696610151353</v>
      </c>
      <c r="AW1867" s="135">
        <v>1.863</v>
      </c>
      <c r="AX1867" s="135">
        <f t="shared" si="210"/>
        <v>679.995</v>
      </c>
      <c r="AY1867" s="90">
        <f t="shared" si="206"/>
        <v>0.33631086263086574</v>
      </c>
      <c r="AZ1867" s="176">
        <f t="shared" si="207"/>
        <v>1.4387836319512481</v>
      </c>
    </row>
    <row r="1868" spans="43:52" x14ac:dyDescent="0.35">
      <c r="AQ1868" s="135">
        <v>1.8640000000000001</v>
      </c>
      <c r="AR1868" s="135">
        <f t="shared" si="208"/>
        <v>680.36</v>
      </c>
      <c r="AS1868" s="176">
        <f t="shared" si="204"/>
        <v>6.0776159169029551E-2</v>
      </c>
      <c r="AT1868" s="135">
        <v>1.8640000000000001</v>
      </c>
      <c r="AU1868" s="135">
        <f t="shared" si="209"/>
        <v>680.36</v>
      </c>
      <c r="AV1868" s="176">
        <f t="shared" si="205"/>
        <v>1.041696610151353</v>
      </c>
      <c r="AW1868" s="135">
        <v>1.8640000000000001</v>
      </c>
      <c r="AX1868" s="135">
        <f t="shared" si="210"/>
        <v>680.36</v>
      </c>
      <c r="AY1868" s="90">
        <f t="shared" si="206"/>
        <v>0.33665333859848434</v>
      </c>
      <c r="AZ1868" s="176">
        <f t="shared" si="207"/>
        <v>1.4391261079188666</v>
      </c>
    </row>
    <row r="1869" spans="43:52" x14ac:dyDescent="0.35">
      <c r="AQ1869" s="135">
        <v>1.865</v>
      </c>
      <c r="AR1869" s="135">
        <f t="shared" si="208"/>
        <v>680.72500000000002</v>
      </c>
      <c r="AS1869" s="176">
        <f t="shared" si="204"/>
        <v>6.0776159169029551E-2</v>
      </c>
      <c r="AT1869" s="135">
        <v>1.865</v>
      </c>
      <c r="AU1869" s="135">
        <f t="shared" si="209"/>
        <v>680.72500000000002</v>
      </c>
      <c r="AV1869" s="176">
        <f t="shared" si="205"/>
        <v>1.041696610151353</v>
      </c>
      <c r="AW1869" s="135">
        <v>1.865</v>
      </c>
      <c r="AX1869" s="135">
        <f t="shared" si="210"/>
        <v>680.72500000000002</v>
      </c>
      <c r="AY1869" s="90">
        <f t="shared" si="206"/>
        <v>0.33699577194308161</v>
      </c>
      <c r="AZ1869" s="176">
        <f t="shared" si="207"/>
        <v>1.439468541263464</v>
      </c>
    </row>
    <row r="1870" spans="43:52" x14ac:dyDescent="0.35">
      <c r="AQ1870" s="135">
        <v>1.8660000000000001</v>
      </c>
      <c r="AR1870" s="135">
        <f t="shared" si="208"/>
        <v>681.09</v>
      </c>
      <c r="AS1870" s="176">
        <f t="shared" si="204"/>
        <v>6.0776159169029551E-2</v>
      </c>
      <c r="AT1870" s="135">
        <v>1.8660000000000001</v>
      </c>
      <c r="AU1870" s="135">
        <f t="shared" si="209"/>
        <v>681.09</v>
      </c>
      <c r="AV1870" s="176">
        <f t="shared" si="205"/>
        <v>1.041696610151353</v>
      </c>
      <c r="AW1870" s="135">
        <v>1.8660000000000001</v>
      </c>
      <c r="AX1870" s="135">
        <f t="shared" si="210"/>
        <v>681.09</v>
      </c>
      <c r="AY1870" s="90">
        <f t="shared" si="206"/>
        <v>0.33733824791069777</v>
      </c>
      <c r="AZ1870" s="176">
        <f t="shared" si="207"/>
        <v>1.4398110172310803</v>
      </c>
    </row>
    <row r="1871" spans="43:52" x14ac:dyDescent="0.35">
      <c r="AQ1871" s="135">
        <v>1.867</v>
      </c>
      <c r="AR1871" s="135">
        <f t="shared" si="208"/>
        <v>681.45500000000004</v>
      </c>
      <c r="AS1871" s="176">
        <f t="shared" si="204"/>
        <v>6.0776159169029551E-2</v>
      </c>
      <c r="AT1871" s="135">
        <v>1.867</v>
      </c>
      <c r="AU1871" s="135">
        <f t="shared" si="209"/>
        <v>681.45500000000004</v>
      </c>
      <c r="AV1871" s="176">
        <f t="shared" si="205"/>
        <v>1.041696610151353</v>
      </c>
      <c r="AW1871" s="135">
        <v>1.867</v>
      </c>
      <c r="AX1871" s="135">
        <f t="shared" si="210"/>
        <v>681.45500000000004</v>
      </c>
      <c r="AY1871" s="90">
        <f t="shared" si="206"/>
        <v>0.33768072387831322</v>
      </c>
      <c r="AZ1871" s="176">
        <f t="shared" si="207"/>
        <v>1.4401534931986957</v>
      </c>
    </row>
    <row r="1872" spans="43:52" x14ac:dyDescent="0.35">
      <c r="AQ1872" s="135">
        <v>1.8680000000000001</v>
      </c>
      <c r="AR1872" s="135">
        <f t="shared" si="208"/>
        <v>681.82</v>
      </c>
      <c r="AS1872" s="176">
        <f t="shared" si="204"/>
        <v>6.0776159169029551E-2</v>
      </c>
      <c r="AT1872" s="135">
        <v>1.8680000000000001</v>
      </c>
      <c r="AU1872" s="135">
        <f t="shared" si="209"/>
        <v>681.82</v>
      </c>
      <c r="AV1872" s="176">
        <f t="shared" si="205"/>
        <v>1.041696610151353</v>
      </c>
      <c r="AW1872" s="135">
        <v>1.8680000000000001</v>
      </c>
      <c r="AX1872" s="135">
        <f t="shared" si="210"/>
        <v>681.82</v>
      </c>
      <c r="AY1872" s="90">
        <f t="shared" si="206"/>
        <v>0.33802319984592688</v>
      </c>
      <c r="AZ1872" s="176">
        <f t="shared" si="207"/>
        <v>1.4404959691663093</v>
      </c>
    </row>
    <row r="1873" spans="43:52" x14ac:dyDescent="0.35">
      <c r="AQ1873" s="135">
        <v>1.869</v>
      </c>
      <c r="AR1873" s="135">
        <f t="shared" si="208"/>
        <v>682.18499999999995</v>
      </c>
      <c r="AS1873" s="176">
        <f t="shared" si="204"/>
        <v>6.0776159169029551E-2</v>
      </c>
      <c r="AT1873" s="135">
        <v>1.869</v>
      </c>
      <c r="AU1873" s="135">
        <f t="shared" si="209"/>
        <v>682.18499999999995</v>
      </c>
      <c r="AV1873" s="176">
        <f t="shared" si="205"/>
        <v>1.041696610151353</v>
      </c>
      <c r="AW1873" s="135">
        <v>1.869</v>
      </c>
      <c r="AX1873" s="135">
        <f t="shared" si="210"/>
        <v>682.18499999999995</v>
      </c>
      <c r="AY1873" s="90">
        <f t="shared" si="206"/>
        <v>0.3383656758135396</v>
      </c>
      <c r="AZ1873" s="176">
        <f t="shared" si="207"/>
        <v>1.440838445133922</v>
      </c>
    </row>
    <row r="1874" spans="43:52" x14ac:dyDescent="0.35">
      <c r="AQ1874" s="135">
        <v>1.87</v>
      </c>
      <c r="AR1874" s="135">
        <f t="shared" si="208"/>
        <v>682.55000000000007</v>
      </c>
      <c r="AS1874" s="176">
        <f t="shared" si="204"/>
        <v>6.0776159169029551E-2</v>
      </c>
      <c r="AT1874" s="135">
        <v>1.87</v>
      </c>
      <c r="AU1874" s="135">
        <f t="shared" si="209"/>
        <v>682.55000000000007</v>
      </c>
      <c r="AV1874" s="176">
        <f t="shared" si="205"/>
        <v>1.041696610151353</v>
      </c>
      <c r="AW1874" s="135">
        <v>1.87</v>
      </c>
      <c r="AX1874" s="135">
        <f t="shared" si="210"/>
        <v>682.55000000000007</v>
      </c>
      <c r="AY1874" s="90">
        <f t="shared" si="206"/>
        <v>0.3387081517811511</v>
      </c>
      <c r="AZ1874" s="176">
        <f t="shared" si="207"/>
        <v>1.4411809211015334</v>
      </c>
    </row>
    <row r="1875" spans="43:52" x14ac:dyDescent="0.35">
      <c r="AQ1875" s="135">
        <v>1.871</v>
      </c>
      <c r="AR1875" s="135">
        <f t="shared" si="208"/>
        <v>682.91499999999996</v>
      </c>
      <c r="AS1875" s="176">
        <f t="shared" si="204"/>
        <v>6.0776159169029551E-2</v>
      </c>
      <c r="AT1875" s="135">
        <v>1.871</v>
      </c>
      <c r="AU1875" s="135">
        <f t="shared" si="209"/>
        <v>682.91499999999996</v>
      </c>
      <c r="AV1875" s="176">
        <f t="shared" si="205"/>
        <v>1.041696610151353</v>
      </c>
      <c r="AW1875" s="135">
        <v>1.871</v>
      </c>
      <c r="AX1875" s="135">
        <f t="shared" si="210"/>
        <v>682.91499999999996</v>
      </c>
      <c r="AY1875" s="90">
        <f t="shared" si="206"/>
        <v>0.33905062774876121</v>
      </c>
      <c r="AZ1875" s="176">
        <f t="shared" si="207"/>
        <v>1.4415233970691437</v>
      </c>
    </row>
    <row r="1876" spans="43:52" x14ac:dyDescent="0.35">
      <c r="AQ1876" s="135">
        <v>1.8720000000000001</v>
      </c>
      <c r="AR1876" s="135">
        <f t="shared" si="208"/>
        <v>683.28000000000009</v>
      </c>
      <c r="AS1876" s="176">
        <f t="shared" si="204"/>
        <v>6.0776159169029551E-2</v>
      </c>
      <c r="AT1876" s="135">
        <v>1.8720000000000001</v>
      </c>
      <c r="AU1876" s="135">
        <f t="shared" si="209"/>
        <v>683.28000000000009</v>
      </c>
      <c r="AV1876" s="176">
        <f t="shared" si="205"/>
        <v>1.041696610151353</v>
      </c>
      <c r="AW1876" s="135">
        <v>1.8720000000000001</v>
      </c>
      <c r="AX1876" s="135">
        <f t="shared" si="210"/>
        <v>683.28000000000009</v>
      </c>
      <c r="AY1876" s="90">
        <f t="shared" si="206"/>
        <v>0.33939310371637021</v>
      </c>
      <c r="AZ1876" s="176">
        <f t="shared" si="207"/>
        <v>1.4418658730367526</v>
      </c>
    </row>
    <row r="1877" spans="43:52" x14ac:dyDescent="0.35">
      <c r="AQ1877" s="135">
        <v>1.873</v>
      </c>
      <c r="AR1877" s="135">
        <f t="shared" si="208"/>
        <v>683.64499999999998</v>
      </c>
      <c r="AS1877" s="176">
        <f t="shared" si="204"/>
        <v>6.0776159169029551E-2</v>
      </c>
      <c r="AT1877" s="135">
        <v>1.873</v>
      </c>
      <c r="AU1877" s="135">
        <f t="shared" si="209"/>
        <v>683.64499999999998</v>
      </c>
      <c r="AV1877" s="176">
        <f t="shared" si="205"/>
        <v>1.041696610151353</v>
      </c>
      <c r="AW1877" s="135">
        <v>1.873</v>
      </c>
      <c r="AX1877" s="135">
        <f t="shared" si="210"/>
        <v>683.64499999999998</v>
      </c>
      <c r="AY1877" s="90">
        <f t="shared" si="206"/>
        <v>0.33973553706095777</v>
      </c>
      <c r="AZ1877" s="176">
        <f t="shared" si="207"/>
        <v>1.4422083063813402</v>
      </c>
    </row>
    <row r="1878" spans="43:52" x14ac:dyDescent="0.35">
      <c r="AQ1878" s="135">
        <v>1.8740000000000001</v>
      </c>
      <c r="AR1878" s="135">
        <f t="shared" si="208"/>
        <v>684.01</v>
      </c>
      <c r="AS1878" s="176">
        <f t="shared" si="204"/>
        <v>6.0776159169029551E-2</v>
      </c>
      <c r="AT1878" s="135">
        <v>1.8740000000000001</v>
      </c>
      <c r="AU1878" s="135">
        <f t="shared" si="209"/>
        <v>684.01</v>
      </c>
      <c r="AV1878" s="176">
        <f t="shared" si="205"/>
        <v>1.041696610151353</v>
      </c>
      <c r="AW1878" s="135">
        <v>1.8740000000000001</v>
      </c>
      <c r="AX1878" s="135">
        <f t="shared" si="210"/>
        <v>684.01</v>
      </c>
      <c r="AY1878" s="90">
        <f t="shared" si="206"/>
        <v>0.34007801302856439</v>
      </c>
      <c r="AZ1878" s="176">
        <f t="shared" si="207"/>
        <v>1.4425507823489467</v>
      </c>
    </row>
    <row r="1879" spans="43:52" x14ac:dyDescent="0.35">
      <c r="AQ1879" s="135">
        <v>1.875</v>
      </c>
      <c r="AR1879" s="135">
        <f t="shared" si="208"/>
        <v>684.375</v>
      </c>
      <c r="AS1879" s="176">
        <f t="shared" si="204"/>
        <v>6.0776159169029551E-2</v>
      </c>
      <c r="AT1879" s="135">
        <v>1.875</v>
      </c>
      <c r="AU1879" s="135">
        <f t="shared" si="209"/>
        <v>684.375</v>
      </c>
      <c r="AV1879" s="176">
        <f t="shared" si="205"/>
        <v>1.041696610151353</v>
      </c>
      <c r="AW1879" s="135">
        <v>1.875</v>
      </c>
      <c r="AX1879" s="135">
        <f t="shared" si="210"/>
        <v>684.375</v>
      </c>
      <c r="AY1879" s="90">
        <f t="shared" si="206"/>
        <v>0.34042048899616956</v>
      </c>
      <c r="AZ1879" s="176">
        <f t="shared" si="207"/>
        <v>1.4428932583165519</v>
      </c>
    </row>
    <row r="1880" spans="43:52" x14ac:dyDescent="0.35">
      <c r="AQ1880" s="135">
        <v>1.8759999999999999</v>
      </c>
      <c r="AR1880" s="135">
        <f t="shared" si="208"/>
        <v>684.74</v>
      </c>
      <c r="AS1880" s="176">
        <f t="shared" si="204"/>
        <v>6.0776159169029551E-2</v>
      </c>
      <c r="AT1880" s="135">
        <v>1.8759999999999999</v>
      </c>
      <c r="AU1880" s="135">
        <f t="shared" si="209"/>
        <v>684.74</v>
      </c>
      <c r="AV1880" s="176">
        <f t="shared" si="205"/>
        <v>1.041696610151353</v>
      </c>
      <c r="AW1880" s="135">
        <v>1.8759999999999999</v>
      </c>
      <c r="AX1880" s="135">
        <f t="shared" si="210"/>
        <v>684.74</v>
      </c>
      <c r="AY1880" s="90">
        <f t="shared" si="206"/>
        <v>0.34076296496377395</v>
      </c>
      <c r="AZ1880" s="176">
        <f t="shared" si="207"/>
        <v>1.4432357342841564</v>
      </c>
    </row>
    <row r="1881" spans="43:52" x14ac:dyDescent="0.35">
      <c r="AQ1881" s="135">
        <v>1.877</v>
      </c>
      <c r="AR1881" s="135">
        <f t="shared" si="208"/>
        <v>685.10500000000002</v>
      </c>
      <c r="AS1881" s="176">
        <f t="shared" si="204"/>
        <v>6.0776159169029551E-2</v>
      </c>
      <c r="AT1881" s="135">
        <v>1.877</v>
      </c>
      <c r="AU1881" s="135">
        <f t="shared" si="209"/>
        <v>685.10500000000002</v>
      </c>
      <c r="AV1881" s="176">
        <f t="shared" si="205"/>
        <v>1.041696610151353</v>
      </c>
      <c r="AW1881" s="135">
        <v>1.877</v>
      </c>
      <c r="AX1881" s="135">
        <f t="shared" si="210"/>
        <v>685.10500000000002</v>
      </c>
      <c r="AY1881" s="90">
        <f t="shared" si="206"/>
        <v>0.34110544093137668</v>
      </c>
      <c r="AZ1881" s="176">
        <f t="shared" si="207"/>
        <v>1.4435782102517591</v>
      </c>
    </row>
    <row r="1882" spans="43:52" x14ac:dyDescent="0.35">
      <c r="AQ1882" s="135">
        <v>1.8779999999999999</v>
      </c>
      <c r="AR1882" s="135">
        <f t="shared" si="208"/>
        <v>685.46999999999991</v>
      </c>
      <c r="AS1882" s="176">
        <f t="shared" si="204"/>
        <v>6.0776159169029551E-2</v>
      </c>
      <c r="AT1882" s="135">
        <v>1.8779999999999999</v>
      </c>
      <c r="AU1882" s="135">
        <f t="shared" si="209"/>
        <v>685.46999999999991</v>
      </c>
      <c r="AV1882" s="176">
        <f t="shared" si="205"/>
        <v>1.041696610151353</v>
      </c>
      <c r="AW1882" s="135">
        <v>1.8779999999999999</v>
      </c>
      <c r="AX1882" s="135">
        <f t="shared" si="210"/>
        <v>685.46999999999991</v>
      </c>
      <c r="AY1882" s="90">
        <f t="shared" si="206"/>
        <v>0.34144791689897813</v>
      </c>
      <c r="AZ1882" s="176">
        <f t="shared" si="207"/>
        <v>1.4439206862193605</v>
      </c>
    </row>
    <row r="1883" spans="43:52" x14ac:dyDescent="0.35">
      <c r="AQ1883" s="135">
        <v>1.879</v>
      </c>
      <c r="AR1883" s="135">
        <f t="shared" si="208"/>
        <v>685.83500000000004</v>
      </c>
      <c r="AS1883" s="176">
        <f t="shared" si="204"/>
        <v>6.0776159169029551E-2</v>
      </c>
      <c r="AT1883" s="135">
        <v>1.879</v>
      </c>
      <c r="AU1883" s="135">
        <f t="shared" si="209"/>
        <v>685.83500000000004</v>
      </c>
      <c r="AV1883" s="176">
        <f t="shared" si="205"/>
        <v>1.041696610151353</v>
      </c>
      <c r="AW1883" s="135">
        <v>1.879</v>
      </c>
      <c r="AX1883" s="135">
        <f t="shared" si="210"/>
        <v>685.83500000000004</v>
      </c>
      <c r="AY1883" s="90">
        <f t="shared" si="206"/>
        <v>0.34179039286657892</v>
      </c>
      <c r="AZ1883" s="176">
        <f t="shared" si="207"/>
        <v>1.4442631621869613</v>
      </c>
    </row>
    <row r="1884" spans="43:52" x14ac:dyDescent="0.35">
      <c r="AQ1884" s="135">
        <v>1.88</v>
      </c>
      <c r="AR1884" s="135">
        <f t="shared" si="208"/>
        <v>686.19999999999993</v>
      </c>
      <c r="AS1884" s="176">
        <f t="shared" si="204"/>
        <v>6.0776159169029551E-2</v>
      </c>
      <c r="AT1884" s="135">
        <v>1.88</v>
      </c>
      <c r="AU1884" s="135">
        <f t="shared" si="209"/>
        <v>686.19999999999993</v>
      </c>
      <c r="AV1884" s="176">
        <f t="shared" si="205"/>
        <v>1.041696610151353</v>
      </c>
      <c r="AW1884" s="135">
        <v>1.88</v>
      </c>
      <c r="AX1884" s="135">
        <f t="shared" si="210"/>
        <v>686.19999999999993</v>
      </c>
      <c r="AY1884" s="90">
        <f t="shared" si="206"/>
        <v>0.34213286883417793</v>
      </c>
      <c r="AZ1884" s="176">
        <f t="shared" si="207"/>
        <v>1.4446056381545604</v>
      </c>
    </row>
    <row r="1885" spans="43:52" x14ac:dyDescent="0.35">
      <c r="AQ1885" s="135">
        <v>1.881</v>
      </c>
      <c r="AR1885" s="135">
        <f t="shared" si="208"/>
        <v>686.56500000000005</v>
      </c>
      <c r="AS1885" s="176">
        <f t="shared" si="204"/>
        <v>6.0776159169029551E-2</v>
      </c>
      <c r="AT1885" s="135">
        <v>1.881</v>
      </c>
      <c r="AU1885" s="135">
        <f t="shared" si="209"/>
        <v>686.56500000000005</v>
      </c>
      <c r="AV1885" s="176">
        <f t="shared" si="205"/>
        <v>1.041696610151353</v>
      </c>
      <c r="AW1885" s="135">
        <v>1.881</v>
      </c>
      <c r="AX1885" s="135">
        <f t="shared" si="210"/>
        <v>686.56500000000005</v>
      </c>
      <c r="AY1885" s="90">
        <f t="shared" si="206"/>
        <v>0.34247530217875571</v>
      </c>
      <c r="AZ1885" s="176">
        <f t="shared" si="207"/>
        <v>1.4449480714991381</v>
      </c>
    </row>
    <row r="1886" spans="43:52" x14ac:dyDescent="0.35">
      <c r="AQ1886" s="135">
        <v>1.8819999999999999</v>
      </c>
      <c r="AR1886" s="135">
        <f t="shared" si="208"/>
        <v>686.93</v>
      </c>
      <c r="AS1886" s="176">
        <f t="shared" si="204"/>
        <v>6.0776159169029551E-2</v>
      </c>
      <c r="AT1886" s="135">
        <v>1.8819999999999999</v>
      </c>
      <c r="AU1886" s="135">
        <f t="shared" si="209"/>
        <v>686.93</v>
      </c>
      <c r="AV1886" s="176">
        <f t="shared" si="205"/>
        <v>1.041696610151353</v>
      </c>
      <c r="AW1886" s="135">
        <v>1.8819999999999999</v>
      </c>
      <c r="AX1886" s="135">
        <f t="shared" si="210"/>
        <v>686.93</v>
      </c>
      <c r="AY1886" s="90">
        <f t="shared" si="206"/>
        <v>0.3428177781463525</v>
      </c>
      <c r="AZ1886" s="176">
        <f t="shared" si="207"/>
        <v>1.445290547466735</v>
      </c>
    </row>
    <row r="1887" spans="43:52" x14ac:dyDescent="0.35">
      <c r="AQ1887" s="135">
        <v>1.883</v>
      </c>
      <c r="AR1887" s="135">
        <f t="shared" si="208"/>
        <v>687.29499999999996</v>
      </c>
      <c r="AS1887" s="176">
        <f t="shared" si="204"/>
        <v>6.0776159169029551E-2</v>
      </c>
      <c r="AT1887" s="135">
        <v>1.883</v>
      </c>
      <c r="AU1887" s="135">
        <f t="shared" si="209"/>
        <v>687.29499999999996</v>
      </c>
      <c r="AV1887" s="176">
        <f t="shared" si="205"/>
        <v>1.041696610151353</v>
      </c>
      <c r="AW1887" s="135">
        <v>1.883</v>
      </c>
      <c r="AX1887" s="135">
        <f t="shared" si="210"/>
        <v>687.29499999999996</v>
      </c>
      <c r="AY1887" s="90">
        <f t="shared" si="206"/>
        <v>0.34316025411394818</v>
      </c>
      <c r="AZ1887" s="176">
        <f t="shared" si="207"/>
        <v>1.4456330234343306</v>
      </c>
    </row>
    <row r="1888" spans="43:52" x14ac:dyDescent="0.35">
      <c r="AQ1888" s="135">
        <v>1.8839999999999999</v>
      </c>
      <c r="AR1888" s="135">
        <f t="shared" si="208"/>
        <v>687.66</v>
      </c>
      <c r="AS1888" s="176">
        <f t="shared" si="204"/>
        <v>6.0776159169029551E-2</v>
      </c>
      <c r="AT1888" s="135">
        <v>1.8839999999999999</v>
      </c>
      <c r="AU1888" s="135">
        <f t="shared" si="209"/>
        <v>687.66</v>
      </c>
      <c r="AV1888" s="176">
        <f t="shared" si="205"/>
        <v>1.041696610151353</v>
      </c>
      <c r="AW1888" s="135">
        <v>1.8839999999999999</v>
      </c>
      <c r="AX1888" s="135">
        <f t="shared" si="210"/>
        <v>687.66</v>
      </c>
      <c r="AY1888" s="90">
        <f t="shared" si="206"/>
        <v>0.34350273008154231</v>
      </c>
      <c r="AZ1888" s="176">
        <f t="shared" si="207"/>
        <v>1.4459754994019247</v>
      </c>
    </row>
    <row r="1889" spans="43:52" x14ac:dyDescent="0.35">
      <c r="AQ1889" s="135">
        <v>1.885</v>
      </c>
      <c r="AR1889" s="135">
        <f t="shared" si="208"/>
        <v>688.02499999999998</v>
      </c>
      <c r="AS1889" s="176">
        <f t="shared" si="204"/>
        <v>6.0776159169029551E-2</v>
      </c>
      <c r="AT1889" s="135">
        <v>1.885</v>
      </c>
      <c r="AU1889" s="135">
        <f t="shared" si="209"/>
        <v>688.02499999999998</v>
      </c>
      <c r="AV1889" s="176">
        <f t="shared" si="205"/>
        <v>1.041696610151353</v>
      </c>
      <c r="AW1889" s="135">
        <v>1.885</v>
      </c>
      <c r="AX1889" s="135">
        <f t="shared" si="210"/>
        <v>688.02499999999998</v>
      </c>
      <c r="AY1889" s="90">
        <f t="shared" si="206"/>
        <v>0.34384520604913571</v>
      </c>
      <c r="AZ1889" s="176">
        <f t="shared" si="207"/>
        <v>1.4463179753695181</v>
      </c>
    </row>
    <row r="1890" spans="43:52" x14ac:dyDescent="0.35">
      <c r="AQ1890" s="135">
        <v>1.8859999999999999</v>
      </c>
      <c r="AR1890" s="135">
        <f t="shared" si="208"/>
        <v>688.39</v>
      </c>
      <c r="AS1890" s="176">
        <f t="shared" si="204"/>
        <v>6.0776159169029551E-2</v>
      </c>
      <c r="AT1890" s="135">
        <v>1.8859999999999999</v>
      </c>
      <c r="AU1890" s="135">
        <f t="shared" si="209"/>
        <v>688.39</v>
      </c>
      <c r="AV1890" s="176">
        <f t="shared" si="205"/>
        <v>1.041696610151353</v>
      </c>
      <c r="AW1890" s="135">
        <v>1.8859999999999999</v>
      </c>
      <c r="AX1890" s="135">
        <f t="shared" si="210"/>
        <v>688.39</v>
      </c>
      <c r="AY1890" s="90">
        <f t="shared" si="206"/>
        <v>0.34418768201672745</v>
      </c>
      <c r="AZ1890" s="176">
        <f t="shared" si="207"/>
        <v>1.44666045133711</v>
      </c>
    </row>
    <row r="1891" spans="43:52" x14ac:dyDescent="0.35">
      <c r="AQ1891" s="135">
        <v>1.887</v>
      </c>
      <c r="AR1891" s="135">
        <f t="shared" si="208"/>
        <v>688.755</v>
      </c>
      <c r="AS1891" s="176">
        <f t="shared" si="204"/>
        <v>6.0776159169029551E-2</v>
      </c>
      <c r="AT1891" s="135">
        <v>1.887</v>
      </c>
      <c r="AU1891" s="135">
        <f t="shared" si="209"/>
        <v>688.755</v>
      </c>
      <c r="AV1891" s="176">
        <f t="shared" si="205"/>
        <v>1.041696610151353</v>
      </c>
      <c r="AW1891" s="135">
        <v>1.887</v>
      </c>
      <c r="AX1891" s="135">
        <f t="shared" si="210"/>
        <v>688.755</v>
      </c>
      <c r="AY1891" s="90">
        <f t="shared" si="206"/>
        <v>0.34453015798431796</v>
      </c>
      <c r="AZ1891" s="176">
        <f t="shared" si="207"/>
        <v>1.4470029273047005</v>
      </c>
    </row>
    <row r="1892" spans="43:52" x14ac:dyDescent="0.35">
      <c r="AQ1892" s="135">
        <v>1.8879999999999999</v>
      </c>
      <c r="AR1892" s="135">
        <f t="shared" si="208"/>
        <v>689.12</v>
      </c>
      <c r="AS1892" s="176">
        <f t="shared" si="204"/>
        <v>6.0776159169029551E-2</v>
      </c>
      <c r="AT1892" s="135">
        <v>1.8879999999999999</v>
      </c>
      <c r="AU1892" s="135">
        <f t="shared" si="209"/>
        <v>689.12</v>
      </c>
      <c r="AV1892" s="176">
        <f t="shared" si="205"/>
        <v>1.041696610151353</v>
      </c>
      <c r="AW1892" s="135">
        <v>1.8879999999999999</v>
      </c>
      <c r="AX1892" s="135">
        <f t="shared" si="210"/>
        <v>689.12</v>
      </c>
      <c r="AY1892" s="90">
        <f t="shared" si="206"/>
        <v>0.34487263395190765</v>
      </c>
      <c r="AZ1892" s="176">
        <f t="shared" si="207"/>
        <v>1.4473454032722901</v>
      </c>
    </row>
    <row r="1893" spans="43:52" x14ac:dyDescent="0.35">
      <c r="AQ1893" s="135">
        <v>1.889</v>
      </c>
      <c r="AR1893" s="135">
        <f t="shared" si="208"/>
        <v>689.48500000000001</v>
      </c>
      <c r="AS1893" s="176">
        <f t="shared" si="204"/>
        <v>6.0776159169029551E-2</v>
      </c>
      <c r="AT1893" s="135">
        <v>1.889</v>
      </c>
      <c r="AU1893" s="135">
        <f t="shared" si="209"/>
        <v>689.48500000000001</v>
      </c>
      <c r="AV1893" s="176">
        <f t="shared" si="205"/>
        <v>1.041696610151353</v>
      </c>
      <c r="AW1893" s="135">
        <v>1.889</v>
      </c>
      <c r="AX1893" s="135">
        <f t="shared" si="210"/>
        <v>689.48500000000001</v>
      </c>
      <c r="AY1893" s="90">
        <f t="shared" si="206"/>
        <v>0.34521506729647539</v>
      </c>
      <c r="AZ1893" s="176">
        <f t="shared" si="207"/>
        <v>1.4476878366168577</v>
      </c>
    </row>
    <row r="1894" spans="43:52" x14ac:dyDescent="0.35">
      <c r="AQ1894" s="135">
        <v>1.89</v>
      </c>
      <c r="AR1894" s="135">
        <f t="shared" si="208"/>
        <v>689.84999999999991</v>
      </c>
      <c r="AS1894" s="176">
        <f t="shared" si="204"/>
        <v>6.0776159169029551E-2</v>
      </c>
      <c r="AT1894" s="135">
        <v>1.89</v>
      </c>
      <c r="AU1894" s="135">
        <f t="shared" si="209"/>
        <v>689.84999999999991</v>
      </c>
      <c r="AV1894" s="176">
        <f t="shared" si="205"/>
        <v>1.041696610151353</v>
      </c>
      <c r="AW1894" s="135">
        <v>1.89</v>
      </c>
      <c r="AX1894" s="135">
        <f t="shared" si="210"/>
        <v>689.84999999999991</v>
      </c>
      <c r="AY1894" s="90">
        <f t="shared" si="206"/>
        <v>0.34555754326406252</v>
      </c>
      <c r="AZ1894" s="176">
        <f t="shared" si="207"/>
        <v>1.4480303125844449</v>
      </c>
    </row>
    <row r="1895" spans="43:52" x14ac:dyDescent="0.35">
      <c r="AQ1895" s="135">
        <v>1.891</v>
      </c>
      <c r="AR1895" s="135">
        <f t="shared" si="208"/>
        <v>690.21500000000003</v>
      </c>
      <c r="AS1895" s="176">
        <f t="shared" si="204"/>
        <v>6.0776159169029551E-2</v>
      </c>
      <c r="AT1895" s="135">
        <v>1.891</v>
      </c>
      <c r="AU1895" s="135">
        <f t="shared" si="209"/>
        <v>690.21500000000003</v>
      </c>
      <c r="AV1895" s="176">
        <f t="shared" si="205"/>
        <v>1.041696610151353</v>
      </c>
      <c r="AW1895" s="135">
        <v>1.891</v>
      </c>
      <c r="AX1895" s="135">
        <f t="shared" si="210"/>
        <v>690.21500000000003</v>
      </c>
      <c r="AY1895" s="90">
        <f t="shared" si="206"/>
        <v>0.34590001923164831</v>
      </c>
      <c r="AZ1895" s="176">
        <f t="shared" si="207"/>
        <v>1.4483727885520308</v>
      </c>
    </row>
    <row r="1896" spans="43:52" x14ac:dyDescent="0.35">
      <c r="AQ1896" s="135">
        <v>1.8919999999999999</v>
      </c>
      <c r="AR1896" s="135">
        <f t="shared" si="208"/>
        <v>690.57999999999993</v>
      </c>
      <c r="AS1896" s="176">
        <f t="shared" si="204"/>
        <v>6.0776159169029551E-2</v>
      </c>
      <c r="AT1896" s="135">
        <v>1.8919999999999999</v>
      </c>
      <c r="AU1896" s="135">
        <f t="shared" si="209"/>
        <v>690.57999999999993</v>
      </c>
      <c r="AV1896" s="176">
        <f t="shared" si="205"/>
        <v>1.041696610151353</v>
      </c>
      <c r="AW1896" s="135">
        <v>1.8919999999999999</v>
      </c>
      <c r="AX1896" s="135">
        <f t="shared" si="210"/>
        <v>690.57999999999993</v>
      </c>
      <c r="AY1896" s="90">
        <f t="shared" si="206"/>
        <v>0.34624249519923295</v>
      </c>
      <c r="AZ1896" s="176">
        <f t="shared" si="207"/>
        <v>1.4487152645196153</v>
      </c>
    </row>
    <row r="1897" spans="43:52" x14ac:dyDescent="0.35">
      <c r="AQ1897" s="135">
        <v>1.893</v>
      </c>
      <c r="AR1897" s="135">
        <f t="shared" si="208"/>
        <v>690.94500000000005</v>
      </c>
      <c r="AS1897" s="176">
        <f t="shared" si="204"/>
        <v>6.0776159169029551E-2</v>
      </c>
      <c r="AT1897" s="135">
        <v>1.893</v>
      </c>
      <c r="AU1897" s="135">
        <f t="shared" si="209"/>
        <v>690.94500000000005</v>
      </c>
      <c r="AV1897" s="176">
        <f t="shared" si="205"/>
        <v>1.041696610151353</v>
      </c>
      <c r="AW1897" s="135">
        <v>1.893</v>
      </c>
      <c r="AX1897" s="135">
        <f t="shared" si="210"/>
        <v>690.94500000000005</v>
      </c>
      <c r="AY1897" s="90">
        <f t="shared" si="206"/>
        <v>0.34658497116681608</v>
      </c>
      <c r="AZ1897" s="176">
        <f t="shared" si="207"/>
        <v>1.4490577404871985</v>
      </c>
    </row>
    <row r="1898" spans="43:52" x14ac:dyDescent="0.35">
      <c r="AQ1898" s="135">
        <v>1.8939999999999999</v>
      </c>
      <c r="AR1898" s="135">
        <f t="shared" si="208"/>
        <v>691.31</v>
      </c>
      <c r="AS1898" s="176">
        <f t="shared" si="204"/>
        <v>6.0776159169029551E-2</v>
      </c>
      <c r="AT1898" s="135">
        <v>1.8939999999999999</v>
      </c>
      <c r="AU1898" s="135">
        <f t="shared" si="209"/>
        <v>691.31</v>
      </c>
      <c r="AV1898" s="176">
        <f t="shared" si="205"/>
        <v>1.041696610151353</v>
      </c>
      <c r="AW1898" s="135">
        <v>1.8939999999999999</v>
      </c>
      <c r="AX1898" s="135">
        <f t="shared" si="210"/>
        <v>691.31</v>
      </c>
      <c r="AY1898" s="90">
        <f t="shared" si="206"/>
        <v>0.34692744713439849</v>
      </c>
      <c r="AZ1898" s="176">
        <f t="shared" si="207"/>
        <v>1.449400216454781</v>
      </c>
    </row>
    <row r="1899" spans="43:52" x14ac:dyDescent="0.35">
      <c r="AQ1899" s="135">
        <v>1.895</v>
      </c>
      <c r="AR1899" s="135">
        <f t="shared" si="208"/>
        <v>691.67499999999995</v>
      </c>
      <c r="AS1899" s="176">
        <f t="shared" si="204"/>
        <v>6.0776159169029551E-2</v>
      </c>
      <c r="AT1899" s="135">
        <v>1.895</v>
      </c>
      <c r="AU1899" s="135">
        <f t="shared" si="209"/>
        <v>691.67499999999995</v>
      </c>
      <c r="AV1899" s="176">
        <f t="shared" si="205"/>
        <v>1.041696610151353</v>
      </c>
      <c r="AW1899" s="135">
        <v>1.895</v>
      </c>
      <c r="AX1899" s="135">
        <f t="shared" si="210"/>
        <v>691.67499999999995</v>
      </c>
      <c r="AY1899" s="90">
        <f t="shared" si="206"/>
        <v>0.34726992310197924</v>
      </c>
      <c r="AZ1899" s="176">
        <f t="shared" si="207"/>
        <v>1.4497426924223618</v>
      </c>
    </row>
    <row r="1900" spans="43:52" x14ac:dyDescent="0.35">
      <c r="AQ1900" s="135">
        <v>1.8959999999999999</v>
      </c>
      <c r="AR1900" s="135">
        <f t="shared" si="208"/>
        <v>692.04</v>
      </c>
      <c r="AS1900" s="176">
        <f t="shared" si="204"/>
        <v>6.0776159169029551E-2</v>
      </c>
      <c r="AT1900" s="135">
        <v>1.8959999999999999</v>
      </c>
      <c r="AU1900" s="135">
        <f t="shared" si="209"/>
        <v>692.04</v>
      </c>
      <c r="AV1900" s="176">
        <f t="shared" si="205"/>
        <v>1.041696610151353</v>
      </c>
      <c r="AW1900" s="135">
        <v>1.8959999999999999</v>
      </c>
      <c r="AX1900" s="135">
        <f t="shared" si="210"/>
        <v>692.04</v>
      </c>
      <c r="AY1900" s="90">
        <f t="shared" si="206"/>
        <v>0.34761239906955871</v>
      </c>
      <c r="AZ1900" s="176">
        <f t="shared" si="207"/>
        <v>1.4500851683899412</v>
      </c>
    </row>
    <row r="1901" spans="43:52" x14ac:dyDescent="0.35">
      <c r="AQ1901" s="135">
        <v>1.897</v>
      </c>
      <c r="AR1901" s="135">
        <f t="shared" si="208"/>
        <v>692.40499999999997</v>
      </c>
      <c r="AS1901" s="176">
        <f t="shared" si="204"/>
        <v>6.0776159169029551E-2</v>
      </c>
      <c r="AT1901" s="135">
        <v>1.897</v>
      </c>
      <c r="AU1901" s="135">
        <f t="shared" si="209"/>
        <v>692.40499999999997</v>
      </c>
      <c r="AV1901" s="176">
        <f t="shared" si="205"/>
        <v>1.041696610151353</v>
      </c>
      <c r="AW1901" s="135">
        <v>1.897</v>
      </c>
      <c r="AX1901" s="135">
        <f t="shared" si="210"/>
        <v>692.40499999999997</v>
      </c>
      <c r="AY1901" s="90">
        <f t="shared" si="206"/>
        <v>0.3479548324141169</v>
      </c>
      <c r="AZ1901" s="176">
        <f t="shared" si="207"/>
        <v>1.4504276017344992</v>
      </c>
    </row>
    <row r="1902" spans="43:52" x14ac:dyDescent="0.35">
      <c r="AQ1902" s="135">
        <v>1.8979999999999999</v>
      </c>
      <c r="AR1902" s="135">
        <f t="shared" si="208"/>
        <v>692.77</v>
      </c>
      <c r="AS1902" s="176">
        <f t="shared" si="204"/>
        <v>6.0776159169029551E-2</v>
      </c>
      <c r="AT1902" s="135">
        <v>1.8979999999999999</v>
      </c>
      <c r="AU1902" s="135">
        <f t="shared" si="209"/>
        <v>692.77</v>
      </c>
      <c r="AV1902" s="176">
        <f t="shared" si="205"/>
        <v>1.041696610151353</v>
      </c>
      <c r="AW1902" s="135">
        <v>1.8979999999999999</v>
      </c>
      <c r="AX1902" s="135">
        <f t="shared" si="210"/>
        <v>692.77</v>
      </c>
      <c r="AY1902" s="90">
        <f t="shared" si="206"/>
        <v>0.34829730838169426</v>
      </c>
      <c r="AZ1902" s="176">
        <f t="shared" si="207"/>
        <v>1.4507700777020767</v>
      </c>
    </row>
    <row r="1903" spans="43:52" x14ac:dyDescent="0.35">
      <c r="AQ1903" s="135">
        <v>1.899</v>
      </c>
      <c r="AR1903" s="135">
        <f t="shared" si="208"/>
        <v>693.13499999999999</v>
      </c>
      <c r="AS1903" s="176">
        <f t="shared" si="204"/>
        <v>6.0776159169029551E-2</v>
      </c>
      <c r="AT1903" s="135">
        <v>1.899</v>
      </c>
      <c r="AU1903" s="135">
        <f t="shared" si="209"/>
        <v>693.13499999999999</v>
      </c>
      <c r="AV1903" s="176">
        <f t="shared" si="205"/>
        <v>1.041696610151353</v>
      </c>
      <c r="AW1903" s="135">
        <v>1.899</v>
      </c>
      <c r="AX1903" s="135">
        <f t="shared" si="210"/>
        <v>693.13499999999999</v>
      </c>
      <c r="AY1903" s="90">
        <f t="shared" si="206"/>
        <v>0.34863978434927029</v>
      </c>
      <c r="AZ1903" s="176">
        <f t="shared" si="207"/>
        <v>1.4511125536696527</v>
      </c>
    </row>
    <row r="1904" spans="43:52" x14ac:dyDescent="0.35">
      <c r="AQ1904" s="135">
        <v>1.9</v>
      </c>
      <c r="AR1904" s="135">
        <f t="shared" si="208"/>
        <v>693.5</v>
      </c>
      <c r="AS1904" s="176">
        <f t="shared" si="204"/>
        <v>6.0776159169029551E-2</v>
      </c>
      <c r="AT1904" s="135">
        <v>1.9</v>
      </c>
      <c r="AU1904" s="135">
        <f t="shared" si="209"/>
        <v>693.5</v>
      </c>
      <c r="AV1904" s="176">
        <f t="shared" si="205"/>
        <v>1.041696610151353</v>
      </c>
      <c r="AW1904" s="135">
        <v>1.9</v>
      </c>
      <c r="AX1904" s="135">
        <f t="shared" si="210"/>
        <v>693.5</v>
      </c>
      <c r="AY1904" s="90">
        <f t="shared" si="206"/>
        <v>0.34898226031684487</v>
      </c>
      <c r="AZ1904" s="176">
        <f t="shared" si="207"/>
        <v>1.4514550296372273</v>
      </c>
    </row>
    <row r="1905" spans="43:52" x14ac:dyDescent="0.35">
      <c r="AQ1905" s="135">
        <v>1.901</v>
      </c>
      <c r="AR1905" s="135">
        <f t="shared" si="208"/>
        <v>693.86500000000001</v>
      </c>
      <c r="AS1905" s="176">
        <f t="shared" si="204"/>
        <v>6.0776159169029551E-2</v>
      </c>
      <c r="AT1905" s="135">
        <v>1.901</v>
      </c>
      <c r="AU1905" s="135">
        <f t="shared" si="209"/>
        <v>693.86500000000001</v>
      </c>
      <c r="AV1905" s="176">
        <f t="shared" si="205"/>
        <v>1.041696610151353</v>
      </c>
      <c r="AW1905" s="135">
        <v>1.901</v>
      </c>
      <c r="AX1905" s="135">
        <f t="shared" si="210"/>
        <v>693.86500000000001</v>
      </c>
      <c r="AY1905" s="90">
        <f t="shared" si="206"/>
        <v>0.34932473628441874</v>
      </c>
      <c r="AZ1905" s="176">
        <f t="shared" si="207"/>
        <v>1.4517975056048011</v>
      </c>
    </row>
    <row r="1906" spans="43:52" x14ac:dyDescent="0.35">
      <c r="AQ1906" s="135">
        <v>1.9019999999999999</v>
      </c>
      <c r="AR1906" s="135">
        <f t="shared" si="208"/>
        <v>694.23</v>
      </c>
      <c r="AS1906" s="176">
        <f t="shared" si="204"/>
        <v>6.0776159169029551E-2</v>
      </c>
      <c r="AT1906" s="135">
        <v>1.9019999999999999</v>
      </c>
      <c r="AU1906" s="135">
        <f t="shared" si="209"/>
        <v>694.23</v>
      </c>
      <c r="AV1906" s="176">
        <f t="shared" si="205"/>
        <v>1.041696610151353</v>
      </c>
      <c r="AW1906" s="135">
        <v>1.9019999999999999</v>
      </c>
      <c r="AX1906" s="135">
        <f t="shared" si="210"/>
        <v>694.23</v>
      </c>
      <c r="AY1906" s="90">
        <f t="shared" si="206"/>
        <v>0.34966721225199093</v>
      </c>
      <c r="AZ1906" s="176">
        <f t="shared" si="207"/>
        <v>1.4521399815723735</v>
      </c>
    </row>
    <row r="1907" spans="43:52" x14ac:dyDescent="0.35">
      <c r="AQ1907" s="135">
        <v>1.903</v>
      </c>
      <c r="AR1907" s="135">
        <f t="shared" si="208"/>
        <v>694.59500000000003</v>
      </c>
      <c r="AS1907" s="176">
        <f t="shared" si="204"/>
        <v>6.0776159169029551E-2</v>
      </c>
      <c r="AT1907" s="135">
        <v>1.903</v>
      </c>
      <c r="AU1907" s="135">
        <f t="shared" si="209"/>
        <v>694.59500000000003</v>
      </c>
      <c r="AV1907" s="176">
        <f t="shared" si="205"/>
        <v>1.041696610151353</v>
      </c>
      <c r="AW1907" s="135">
        <v>1.903</v>
      </c>
      <c r="AX1907" s="135">
        <f t="shared" si="210"/>
        <v>694.59500000000003</v>
      </c>
      <c r="AY1907" s="90">
        <f t="shared" si="206"/>
        <v>0.35000968821956208</v>
      </c>
      <c r="AZ1907" s="176">
        <f t="shared" si="207"/>
        <v>1.4524824575399444</v>
      </c>
    </row>
    <row r="1908" spans="43:52" x14ac:dyDescent="0.35">
      <c r="AQ1908" s="135">
        <v>1.9039999999999999</v>
      </c>
      <c r="AR1908" s="135">
        <f t="shared" si="208"/>
        <v>694.95999999999992</v>
      </c>
      <c r="AS1908" s="176">
        <f t="shared" si="204"/>
        <v>6.0776159169029551E-2</v>
      </c>
      <c r="AT1908" s="135">
        <v>1.9039999999999999</v>
      </c>
      <c r="AU1908" s="135">
        <f t="shared" si="209"/>
        <v>694.95999999999992</v>
      </c>
      <c r="AV1908" s="176">
        <f t="shared" si="205"/>
        <v>1.041696610151353</v>
      </c>
      <c r="AW1908" s="135">
        <v>1.9039999999999999</v>
      </c>
      <c r="AX1908" s="135">
        <f t="shared" si="210"/>
        <v>694.95999999999992</v>
      </c>
      <c r="AY1908" s="90">
        <f t="shared" si="206"/>
        <v>0.3503521215641115</v>
      </c>
      <c r="AZ1908" s="176">
        <f t="shared" si="207"/>
        <v>1.4528248908844938</v>
      </c>
    </row>
    <row r="1909" spans="43:52" x14ac:dyDescent="0.35">
      <c r="AQ1909" s="135">
        <v>1.905</v>
      </c>
      <c r="AR1909" s="135">
        <f t="shared" si="208"/>
        <v>695.32500000000005</v>
      </c>
      <c r="AS1909" s="176">
        <f t="shared" si="204"/>
        <v>6.0776159169029551E-2</v>
      </c>
      <c r="AT1909" s="135">
        <v>1.905</v>
      </c>
      <c r="AU1909" s="135">
        <f t="shared" si="209"/>
        <v>695.32500000000005</v>
      </c>
      <c r="AV1909" s="176">
        <f t="shared" si="205"/>
        <v>1.041696610151353</v>
      </c>
      <c r="AW1909" s="135">
        <v>1.905</v>
      </c>
      <c r="AX1909" s="135">
        <f t="shared" si="210"/>
        <v>695.32500000000005</v>
      </c>
      <c r="AY1909" s="90">
        <f t="shared" si="206"/>
        <v>0.35069459753168047</v>
      </c>
      <c r="AZ1909" s="176">
        <f t="shared" si="207"/>
        <v>1.4531673668520628</v>
      </c>
    </row>
    <row r="1910" spans="43:52" x14ac:dyDescent="0.35">
      <c r="AQ1910" s="135">
        <v>1.9059999999999999</v>
      </c>
      <c r="AR1910" s="135">
        <f t="shared" si="208"/>
        <v>695.68999999999994</v>
      </c>
      <c r="AS1910" s="176">
        <f t="shared" si="204"/>
        <v>6.0776159169029551E-2</v>
      </c>
      <c r="AT1910" s="135">
        <v>1.9059999999999999</v>
      </c>
      <c r="AU1910" s="135">
        <f t="shared" si="209"/>
        <v>695.68999999999994</v>
      </c>
      <c r="AV1910" s="176">
        <f t="shared" si="205"/>
        <v>1.041696610151353</v>
      </c>
      <c r="AW1910" s="135">
        <v>1.9059999999999999</v>
      </c>
      <c r="AX1910" s="135">
        <f t="shared" si="210"/>
        <v>695.68999999999994</v>
      </c>
      <c r="AY1910" s="90">
        <f t="shared" si="206"/>
        <v>0.35103707349924779</v>
      </c>
      <c r="AZ1910" s="176">
        <f t="shared" si="207"/>
        <v>1.4535098428196302</v>
      </c>
    </row>
    <row r="1911" spans="43:52" x14ac:dyDescent="0.35">
      <c r="AQ1911" s="135">
        <v>1.907</v>
      </c>
      <c r="AR1911" s="135">
        <f t="shared" si="208"/>
        <v>696.05500000000006</v>
      </c>
      <c r="AS1911" s="176">
        <f t="shared" si="204"/>
        <v>6.0776159169029551E-2</v>
      </c>
      <c r="AT1911" s="135">
        <v>1.907</v>
      </c>
      <c r="AU1911" s="135">
        <f t="shared" si="209"/>
        <v>696.05500000000006</v>
      </c>
      <c r="AV1911" s="176">
        <f t="shared" si="205"/>
        <v>1.041696610151353</v>
      </c>
      <c r="AW1911" s="135">
        <v>1.907</v>
      </c>
      <c r="AX1911" s="135">
        <f t="shared" si="210"/>
        <v>696.05500000000006</v>
      </c>
      <c r="AY1911" s="90">
        <f t="shared" si="206"/>
        <v>0.35137954946681405</v>
      </c>
      <c r="AZ1911" s="176">
        <f t="shared" si="207"/>
        <v>1.4538523187871966</v>
      </c>
    </row>
    <row r="1912" spans="43:52" x14ac:dyDescent="0.35">
      <c r="AQ1912" s="135">
        <v>1.9079999999999999</v>
      </c>
      <c r="AR1912" s="135">
        <f t="shared" si="208"/>
        <v>696.42</v>
      </c>
      <c r="AS1912" s="176">
        <f t="shared" si="204"/>
        <v>6.0776159169029551E-2</v>
      </c>
      <c r="AT1912" s="135">
        <v>1.9079999999999999</v>
      </c>
      <c r="AU1912" s="135">
        <f t="shared" si="209"/>
        <v>696.42</v>
      </c>
      <c r="AV1912" s="176">
        <f t="shared" si="205"/>
        <v>1.041696610151353</v>
      </c>
      <c r="AW1912" s="135">
        <v>1.9079999999999999</v>
      </c>
      <c r="AX1912" s="135">
        <f t="shared" si="210"/>
        <v>696.42</v>
      </c>
      <c r="AY1912" s="90">
        <f t="shared" si="206"/>
        <v>0.35172202543437908</v>
      </c>
      <c r="AZ1912" s="176">
        <f t="shared" si="207"/>
        <v>1.4541947947547615</v>
      </c>
    </row>
    <row r="1913" spans="43:52" x14ac:dyDescent="0.35">
      <c r="AQ1913" s="135">
        <v>1.909</v>
      </c>
      <c r="AR1913" s="135">
        <f t="shared" si="208"/>
        <v>696.78499999999997</v>
      </c>
      <c r="AS1913" s="176">
        <f t="shared" si="204"/>
        <v>6.0776159169029551E-2</v>
      </c>
      <c r="AT1913" s="135">
        <v>1.909</v>
      </c>
      <c r="AU1913" s="135">
        <f t="shared" si="209"/>
        <v>696.78499999999997</v>
      </c>
      <c r="AV1913" s="176">
        <f t="shared" si="205"/>
        <v>1.041696610151353</v>
      </c>
      <c r="AW1913" s="135">
        <v>1.909</v>
      </c>
      <c r="AX1913" s="135">
        <f t="shared" si="210"/>
        <v>696.78499999999997</v>
      </c>
      <c r="AY1913" s="90">
        <f t="shared" si="206"/>
        <v>0.35206450140194273</v>
      </c>
      <c r="AZ1913" s="176">
        <f t="shared" si="207"/>
        <v>1.4545372707223252</v>
      </c>
    </row>
    <row r="1914" spans="43:52" x14ac:dyDescent="0.35">
      <c r="AQ1914" s="135">
        <v>1.91</v>
      </c>
      <c r="AR1914" s="135">
        <f t="shared" si="208"/>
        <v>697.15</v>
      </c>
      <c r="AS1914" s="176">
        <f t="shared" si="204"/>
        <v>6.0776159169029551E-2</v>
      </c>
      <c r="AT1914" s="135">
        <v>1.91</v>
      </c>
      <c r="AU1914" s="135">
        <f t="shared" si="209"/>
        <v>697.15</v>
      </c>
      <c r="AV1914" s="176">
        <f t="shared" si="205"/>
        <v>1.041696610151353</v>
      </c>
      <c r="AW1914" s="135">
        <v>1.91</v>
      </c>
      <c r="AX1914" s="135">
        <f t="shared" si="210"/>
        <v>697.15</v>
      </c>
      <c r="AY1914" s="90">
        <f t="shared" si="206"/>
        <v>0.35240697736950555</v>
      </c>
      <c r="AZ1914" s="176">
        <f t="shared" si="207"/>
        <v>1.454879746689888</v>
      </c>
    </row>
    <row r="1915" spans="43:52" x14ac:dyDescent="0.35">
      <c r="AQ1915" s="135">
        <v>1.911</v>
      </c>
      <c r="AR1915" s="135">
        <f t="shared" si="208"/>
        <v>697.51499999999999</v>
      </c>
      <c r="AS1915" s="176">
        <f t="shared" si="204"/>
        <v>6.0776159169029551E-2</v>
      </c>
      <c r="AT1915" s="135">
        <v>1.911</v>
      </c>
      <c r="AU1915" s="135">
        <f t="shared" si="209"/>
        <v>697.51499999999999</v>
      </c>
      <c r="AV1915" s="176">
        <f t="shared" si="205"/>
        <v>1.041696610151353</v>
      </c>
      <c r="AW1915" s="135">
        <v>1.911</v>
      </c>
      <c r="AX1915" s="135">
        <f t="shared" si="210"/>
        <v>697.51499999999999</v>
      </c>
      <c r="AY1915" s="90">
        <f t="shared" si="206"/>
        <v>0.35274945333706675</v>
      </c>
      <c r="AZ1915" s="176">
        <f t="shared" si="207"/>
        <v>1.4552222226574492</v>
      </c>
    </row>
    <row r="1916" spans="43:52" x14ac:dyDescent="0.35">
      <c r="AQ1916" s="135">
        <v>1.9119999999999999</v>
      </c>
      <c r="AR1916" s="135">
        <f t="shared" si="208"/>
        <v>697.88</v>
      </c>
      <c r="AS1916" s="176">
        <f t="shared" si="204"/>
        <v>6.0776159169029551E-2</v>
      </c>
      <c r="AT1916" s="135">
        <v>1.9119999999999999</v>
      </c>
      <c r="AU1916" s="135">
        <f t="shared" si="209"/>
        <v>697.88</v>
      </c>
      <c r="AV1916" s="176">
        <f t="shared" si="205"/>
        <v>1.041696610151353</v>
      </c>
      <c r="AW1916" s="135">
        <v>1.9119999999999999</v>
      </c>
      <c r="AX1916" s="135">
        <f t="shared" si="210"/>
        <v>697.88</v>
      </c>
      <c r="AY1916" s="90">
        <f t="shared" si="206"/>
        <v>0.35309188668160663</v>
      </c>
      <c r="AZ1916" s="176">
        <f t="shared" si="207"/>
        <v>1.455564656001989</v>
      </c>
    </row>
    <row r="1917" spans="43:52" x14ac:dyDescent="0.35">
      <c r="AQ1917" s="135">
        <v>1.913</v>
      </c>
      <c r="AR1917" s="135">
        <f t="shared" si="208"/>
        <v>698.245</v>
      </c>
      <c r="AS1917" s="176">
        <f t="shared" si="204"/>
        <v>6.0776159169029551E-2</v>
      </c>
      <c r="AT1917" s="135">
        <v>1.913</v>
      </c>
      <c r="AU1917" s="135">
        <f t="shared" si="209"/>
        <v>698.245</v>
      </c>
      <c r="AV1917" s="176">
        <f t="shared" si="205"/>
        <v>1.041696610151353</v>
      </c>
      <c r="AW1917" s="135">
        <v>1.913</v>
      </c>
      <c r="AX1917" s="135">
        <f t="shared" si="210"/>
        <v>698.245</v>
      </c>
      <c r="AY1917" s="90">
        <f t="shared" si="206"/>
        <v>0.35343436264916533</v>
      </c>
      <c r="AZ1917" s="176">
        <f t="shared" si="207"/>
        <v>1.4559071319695478</v>
      </c>
    </row>
    <row r="1918" spans="43:52" x14ac:dyDescent="0.35">
      <c r="AQ1918" s="135">
        <v>1.9139999999999999</v>
      </c>
      <c r="AR1918" s="135">
        <f t="shared" si="208"/>
        <v>698.61</v>
      </c>
      <c r="AS1918" s="176">
        <f t="shared" si="204"/>
        <v>6.0776159169029551E-2</v>
      </c>
      <c r="AT1918" s="135">
        <v>1.9139999999999999</v>
      </c>
      <c r="AU1918" s="135">
        <f t="shared" si="209"/>
        <v>698.61</v>
      </c>
      <c r="AV1918" s="176">
        <f t="shared" si="205"/>
        <v>1.041696610151353</v>
      </c>
      <c r="AW1918" s="135">
        <v>1.9139999999999999</v>
      </c>
      <c r="AX1918" s="135">
        <f t="shared" si="210"/>
        <v>698.61</v>
      </c>
      <c r="AY1918" s="90">
        <f t="shared" si="206"/>
        <v>0.35377683861672332</v>
      </c>
      <c r="AZ1918" s="176">
        <f t="shared" si="207"/>
        <v>1.4562496079371057</v>
      </c>
    </row>
    <row r="1919" spans="43:52" x14ac:dyDescent="0.35">
      <c r="AQ1919" s="135">
        <v>1.915</v>
      </c>
      <c r="AR1919" s="135">
        <f t="shared" si="208"/>
        <v>698.97500000000002</v>
      </c>
      <c r="AS1919" s="176">
        <f t="shared" si="204"/>
        <v>6.0776159169029551E-2</v>
      </c>
      <c r="AT1919" s="135">
        <v>1.915</v>
      </c>
      <c r="AU1919" s="135">
        <f t="shared" si="209"/>
        <v>698.97500000000002</v>
      </c>
      <c r="AV1919" s="176">
        <f t="shared" si="205"/>
        <v>1.041696610151353</v>
      </c>
      <c r="AW1919" s="135">
        <v>1.915</v>
      </c>
      <c r="AX1919" s="135">
        <f t="shared" si="210"/>
        <v>698.97500000000002</v>
      </c>
      <c r="AY1919" s="90">
        <f t="shared" si="206"/>
        <v>0.35411931458427959</v>
      </c>
      <c r="AZ1919" s="176">
        <f t="shared" si="207"/>
        <v>1.456592083904662</v>
      </c>
    </row>
    <row r="1920" spans="43:52" x14ac:dyDescent="0.35">
      <c r="AQ1920" s="135">
        <v>1.9159999999999999</v>
      </c>
      <c r="AR1920" s="135">
        <f t="shared" si="208"/>
        <v>699.33999999999992</v>
      </c>
      <c r="AS1920" s="176">
        <f t="shared" si="204"/>
        <v>6.0776159169029551E-2</v>
      </c>
      <c r="AT1920" s="135">
        <v>1.9159999999999999</v>
      </c>
      <c r="AU1920" s="135">
        <f t="shared" si="209"/>
        <v>699.33999999999992</v>
      </c>
      <c r="AV1920" s="176">
        <f t="shared" si="205"/>
        <v>1.041696610151353</v>
      </c>
      <c r="AW1920" s="135">
        <v>1.9159999999999999</v>
      </c>
      <c r="AX1920" s="135">
        <f t="shared" si="210"/>
        <v>699.33999999999992</v>
      </c>
      <c r="AY1920" s="90">
        <f t="shared" si="206"/>
        <v>0.35446179055183485</v>
      </c>
      <c r="AZ1920" s="176">
        <f t="shared" si="207"/>
        <v>1.4569345598722172</v>
      </c>
    </row>
    <row r="1921" spans="43:52" x14ac:dyDescent="0.35">
      <c r="AQ1921" s="135">
        <v>1.917</v>
      </c>
      <c r="AR1921" s="135">
        <f t="shared" si="208"/>
        <v>699.70500000000004</v>
      </c>
      <c r="AS1921" s="176">
        <f t="shared" si="204"/>
        <v>6.0776159169029551E-2</v>
      </c>
      <c r="AT1921" s="135">
        <v>1.917</v>
      </c>
      <c r="AU1921" s="135">
        <f t="shared" si="209"/>
        <v>699.70500000000004</v>
      </c>
      <c r="AV1921" s="176">
        <f t="shared" si="205"/>
        <v>1.041696610151353</v>
      </c>
      <c r="AW1921" s="135">
        <v>1.917</v>
      </c>
      <c r="AX1921" s="135">
        <f t="shared" si="210"/>
        <v>699.70500000000004</v>
      </c>
      <c r="AY1921" s="90">
        <f t="shared" si="206"/>
        <v>0.3548042665193889</v>
      </c>
      <c r="AZ1921" s="176">
        <f t="shared" si="207"/>
        <v>1.4572770358397713</v>
      </c>
    </row>
    <row r="1922" spans="43:52" x14ac:dyDescent="0.35">
      <c r="AQ1922" s="135">
        <v>1.9179999999999999</v>
      </c>
      <c r="AR1922" s="135">
        <f t="shared" si="208"/>
        <v>700.06999999999994</v>
      </c>
      <c r="AS1922" s="176">
        <f t="shared" si="204"/>
        <v>6.0776159169029551E-2</v>
      </c>
      <c r="AT1922" s="135">
        <v>1.9179999999999999</v>
      </c>
      <c r="AU1922" s="135">
        <f t="shared" si="209"/>
        <v>700.06999999999994</v>
      </c>
      <c r="AV1922" s="176">
        <f t="shared" si="205"/>
        <v>1.041696610151353</v>
      </c>
      <c r="AW1922" s="135">
        <v>1.9179999999999999</v>
      </c>
      <c r="AX1922" s="135">
        <f t="shared" si="210"/>
        <v>700.06999999999994</v>
      </c>
      <c r="AY1922" s="90">
        <f t="shared" si="206"/>
        <v>0.35514674248694156</v>
      </c>
      <c r="AZ1922" s="176">
        <f t="shared" si="207"/>
        <v>1.4576195118073239</v>
      </c>
    </row>
    <row r="1923" spans="43:52" x14ac:dyDescent="0.35">
      <c r="AQ1923" s="135">
        <v>1.919</v>
      </c>
      <c r="AR1923" s="135">
        <f t="shared" si="208"/>
        <v>700.43500000000006</v>
      </c>
      <c r="AS1923" s="176">
        <f t="shared" si="204"/>
        <v>6.0776159169029551E-2</v>
      </c>
      <c r="AT1923" s="135">
        <v>1.919</v>
      </c>
      <c r="AU1923" s="135">
        <f t="shared" si="209"/>
        <v>700.43500000000006</v>
      </c>
      <c r="AV1923" s="176">
        <f t="shared" si="205"/>
        <v>1.041696610151353</v>
      </c>
      <c r="AW1923" s="135">
        <v>1.919</v>
      </c>
      <c r="AX1923" s="135">
        <f t="shared" si="210"/>
        <v>700.43500000000006</v>
      </c>
      <c r="AY1923" s="90">
        <f t="shared" si="206"/>
        <v>0.35548921845449338</v>
      </c>
      <c r="AZ1923" s="176">
        <f t="shared" si="207"/>
        <v>1.4579619877748757</v>
      </c>
    </row>
    <row r="1924" spans="43:52" x14ac:dyDescent="0.35">
      <c r="AQ1924" s="135">
        <v>1.92</v>
      </c>
      <c r="AR1924" s="135">
        <f t="shared" si="208"/>
        <v>700.8</v>
      </c>
      <c r="AS1924" s="176">
        <f t="shared" ref="AS1924:AS1987" si="211">$BP$36*$BR$20/$BR$13*(1-EXP(-$BR$13*AQ1924))</f>
        <v>6.0776159169029551E-2</v>
      </c>
      <c r="AT1924" s="135">
        <v>1.92</v>
      </c>
      <c r="AU1924" s="135">
        <f t="shared" si="209"/>
        <v>700.8</v>
      </c>
      <c r="AV1924" s="176">
        <f t="shared" ref="AV1924:AV1987" si="212">$BR$15*$BR$20/$BR$14*(1-EXP(-$BR$14*AT1924))-$BR$16*(EXP(-$BR$13*AT1924)-EXP(-$BR$14*AT1924))</f>
        <v>1.041696610151353</v>
      </c>
      <c r="AW1924" s="135">
        <v>1.92</v>
      </c>
      <c r="AX1924" s="135">
        <f t="shared" si="210"/>
        <v>700.8</v>
      </c>
      <c r="AY1924" s="90">
        <f t="shared" ref="AY1924:AY1987" si="213">-EXP(-(Lm)*AW1924)*(-$BR$17+(EXP(Lm-$BR$14)-EXP((Lm-$BR$14)*AW1924))*(($BR$20*$BR$15-$BR$14*$BR$16+$BR$16*Lm)*$BR$14-$BR$20*$BR$15*Lm)/($BR$14*($BR$14-Lm))+$BR$16*($BR$14-Lm)*(1-EXP((Lm-$BR$13)*AW1924))/($BR$13-Lm)+$BR$20*(EXP(Lm*AW1924)-1)*($BR$15*(1/$BR$14-1/Lm)+1/($BP$42*Lm))+($BR$20*$BR$15/$BR$14-$BR$16)*(1-EXP(Lm-$BR$14)))</f>
        <v>0.35583165179902326</v>
      </c>
      <c r="AZ1924" s="176">
        <f t="shared" ref="AZ1924:AZ1987" si="214">AS1924+AV1924+AY1924</f>
        <v>1.4583044211194056</v>
      </c>
    </row>
    <row r="1925" spans="43:52" x14ac:dyDescent="0.35">
      <c r="AQ1925" s="135">
        <v>1.921</v>
      </c>
      <c r="AR1925" s="135">
        <f t="shared" si="208"/>
        <v>701.16499999999996</v>
      </c>
      <c r="AS1925" s="176">
        <f t="shared" si="211"/>
        <v>6.0776159169029551E-2</v>
      </c>
      <c r="AT1925" s="135">
        <v>1.921</v>
      </c>
      <c r="AU1925" s="135">
        <f t="shared" si="209"/>
        <v>701.16499999999996</v>
      </c>
      <c r="AV1925" s="176">
        <f t="shared" si="212"/>
        <v>1.041696610151353</v>
      </c>
      <c r="AW1925" s="135">
        <v>1.921</v>
      </c>
      <c r="AX1925" s="135">
        <f t="shared" si="210"/>
        <v>701.16499999999996</v>
      </c>
      <c r="AY1925" s="90">
        <f t="shared" si="213"/>
        <v>0.35617412776657242</v>
      </c>
      <c r="AZ1925" s="176">
        <f t="shared" si="214"/>
        <v>1.4586468970869548</v>
      </c>
    </row>
    <row r="1926" spans="43:52" x14ac:dyDescent="0.35">
      <c r="AQ1926" s="135">
        <v>1.9219999999999999</v>
      </c>
      <c r="AR1926" s="135">
        <f t="shared" ref="AR1926:AR1989" si="215">AQ1926*365</f>
        <v>701.53</v>
      </c>
      <c r="AS1926" s="176">
        <f t="shared" si="211"/>
        <v>6.0776159169029551E-2</v>
      </c>
      <c r="AT1926" s="135">
        <v>1.9219999999999999</v>
      </c>
      <c r="AU1926" s="135">
        <f t="shared" ref="AU1926:AU1989" si="216">AT1926*365</f>
        <v>701.53</v>
      </c>
      <c r="AV1926" s="176">
        <f t="shared" si="212"/>
        <v>1.041696610151353</v>
      </c>
      <c r="AW1926" s="135">
        <v>1.9219999999999999</v>
      </c>
      <c r="AX1926" s="135">
        <f t="shared" ref="AX1926:AX1989" si="217">AW1926*365</f>
        <v>701.53</v>
      </c>
      <c r="AY1926" s="90">
        <f t="shared" si="213"/>
        <v>0.3565166037341202</v>
      </c>
      <c r="AZ1926" s="176">
        <f t="shared" si="214"/>
        <v>1.4589893730545027</v>
      </c>
    </row>
    <row r="1927" spans="43:52" x14ac:dyDescent="0.35">
      <c r="AQ1927" s="135">
        <v>1.923</v>
      </c>
      <c r="AR1927" s="135">
        <f t="shared" si="215"/>
        <v>701.89499999999998</v>
      </c>
      <c r="AS1927" s="176">
        <f t="shared" si="211"/>
        <v>6.0776159169029551E-2</v>
      </c>
      <c r="AT1927" s="135">
        <v>1.923</v>
      </c>
      <c r="AU1927" s="135">
        <f t="shared" si="216"/>
        <v>701.89499999999998</v>
      </c>
      <c r="AV1927" s="176">
        <f t="shared" si="212"/>
        <v>1.041696610151353</v>
      </c>
      <c r="AW1927" s="135">
        <v>1.923</v>
      </c>
      <c r="AX1927" s="135">
        <f t="shared" si="217"/>
        <v>701.89499999999998</v>
      </c>
      <c r="AY1927" s="90">
        <f t="shared" si="213"/>
        <v>0.35685907970166691</v>
      </c>
      <c r="AZ1927" s="176">
        <f t="shared" si="214"/>
        <v>1.4593318490220493</v>
      </c>
    </row>
    <row r="1928" spans="43:52" x14ac:dyDescent="0.35">
      <c r="AQ1928" s="135">
        <v>1.9239999999999999</v>
      </c>
      <c r="AR1928" s="135">
        <f t="shared" si="215"/>
        <v>702.26</v>
      </c>
      <c r="AS1928" s="176">
        <f t="shared" si="211"/>
        <v>6.0776159169029551E-2</v>
      </c>
      <c r="AT1928" s="135">
        <v>1.9239999999999999</v>
      </c>
      <c r="AU1928" s="135">
        <f t="shared" si="216"/>
        <v>702.26</v>
      </c>
      <c r="AV1928" s="176">
        <f t="shared" si="212"/>
        <v>1.041696610151353</v>
      </c>
      <c r="AW1928" s="135">
        <v>1.9239999999999999</v>
      </c>
      <c r="AX1928" s="135">
        <f t="shared" si="217"/>
        <v>702.26</v>
      </c>
      <c r="AY1928" s="90">
        <f t="shared" si="213"/>
        <v>0.35720155566921241</v>
      </c>
      <c r="AZ1928" s="176">
        <f t="shared" si="214"/>
        <v>1.4596743249895949</v>
      </c>
    </row>
    <row r="1929" spans="43:52" x14ac:dyDescent="0.35">
      <c r="AQ1929" s="135">
        <v>1.925</v>
      </c>
      <c r="AR1929" s="135">
        <f t="shared" si="215"/>
        <v>702.625</v>
      </c>
      <c r="AS1929" s="176">
        <f t="shared" si="211"/>
        <v>6.0776159169029551E-2</v>
      </c>
      <c r="AT1929" s="135">
        <v>1.925</v>
      </c>
      <c r="AU1929" s="135">
        <f t="shared" si="216"/>
        <v>702.625</v>
      </c>
      <c r="AV1929" s="176">
        <f t="shared" si="212"/>
        <v>1.041696610151353</v>
      </c>
      <c r="AW1929" s="135">
        <v>1.925</v>
      </c>
      <c r="AX1929" s="135">
        <f t="shared" si="217"/>
        <v>702.625</v>
      </c>
      <c r="AY1929" s="90">
        <f t="shared" si="213"/>
        <v>0.35754403163675669</v>
      </c>
      <c r="AZ1929" s="176">
        <f t="shared" si="214"/>
        <v>1.460016800957139</v>
      </c>
    </row>
    <row r="1930" spans="43:52" x14ac:dyDescent="0.35">
      <c r="AQ1930" s="135">
        <v>1.9259999999999999</v>
      </c>
      <c r="AR1930" s="135">
        <f t="shared" si="215"/>
        <v>702.99</v>
      </c>
      <c r="AS1930" s="176">
        <f t="shared" si="211"/>
        <v>6.0776159169029551E-2</v>
      </c>
      <c r="AT1930" s="135">
        <v>1.9259999999999999</v>
      </c>
      <c r="AU1930" s="135">
        <f t="shared" si="216"/>
        <v>702.99</v>
      </c>
      <c r="AV1930" s="176">
        <f t="shared" si="212"/>
        <v>1.041696610151353</v>
      </c>
      <c r="AW1930" s="135">
        <v>1.9259999999999999</v>
      </c>
      <c r="AX1930" s="135">
        <f t="shared" si="217"/>
        <v>702.99</v>
      </c>
      <c r="AY1930" s="90">
        <f t="shared" si="213"/>
        <v>0.3578865076042998</v>
      </c>
      <c r="AZ1930" s="176">
        <f t="shared" si="214"/>
        <v>1.4603592769246823</v>
      </c>
    </row>
    <row r="1931" spans="43:52" x14ac:dyDescent="0.35">
      <c r="AQ1931" s="135">
        <v>1.927</v>
      </c>
      <c r="AR1931" s="135">
        <f t="shared" si="215"/>
        <v>703.35500000000002</v>
      </c>
      <c r="AS1931" s="176">
        <f t="shared" si="211"/>
        <v>6.0776159169029551E-2</v>
      </c>
      <c r="AT1931" s="135">
        <v>1.927</v>
      </c>
      <c r="AU1931" s="135">
        <f t="shared" si="216"/>
        <v>703.35500000000002</v>
      </c>
      <c r="AV1931" s="176">
        <f t="shared" si="212"/>
        <v>1.041696610151353</v>
      </c>
      <c r="AW1931" s="135">
        <v>1.927</v>
      </c>
      <c r="AX1931" s="135">
        <f t="shared" si="217"/>
        <v>703.35500000000002</v>
      </c>
      <c r="AY1931" s="90">
        <f t="shared" si="213"/>
        <v>0.35822898357184141</v>
      </c>
      <c r="AZ1931" s="176">
        <f t="shared" si="214"/>
        <v>1.4607017528922239</v>
      </c>
    </row>
    <row r="1932" spans="43:52" x14ac:dyDescent="0.35">
      <c r="AQ1932" s="135">
        <v>1.9279999999999999</v>
      </c>
      <c r="AR1932" s="135">
        <f t="shared" si="215"/>
        <v>703.72</v>
      </c>
      <c r="AS1932" s="176">
        <f t="shared" si="211"/>
        <v>6.0776159169029551E-2</v>
      </c>
      <c r="AT1932" s="135">
        <v>1.9279999999999999</v>
      </c>
      <c r="AU1932" s="135">
        <f t="shared" si="216"/>
        <v>703.72</v>
      </c>
      <c r="AV1932" s="176">
        <f t="shared" si="212"/>
        <v>1.041696610151353</v>
      </c>
      <c r="AW1932" s="135">
        <v>1.9279999999999999</v>
      </c>
      <c r="AX1932" s="135">
        <f t="shared" si="217"/>
        <v>703.72</v>
      </c>
      <c r="AY1932" s="90">
        <f t="shared" si="213"/>
        <v>0.35857141691636174</v>
      </c>
      <c r="AZ1932" s="176">
        <f t="shared" si="214"/>
        <v>1.461044186236744</v>
      </c>
    </row>
    <row r="1933" spans="43:52" x14ac:dyDescent="0.35">
      <c r="AQ1933" s="135">
        <v>1.929</v>
      </c>
      <c r="AR1933" s="135">
        <f t="shared" si="215"/>
        <v>704.08500000000004</v>
      </c>
      <c r="AS1933" s="176">
        <f t="shared" si="211"/>
        <v>6.0776159169029551E-2</v>
      </c>
      <c r="AT1933" s="135">
        <v>1.929</v>
      </c>
      <c r="AU1933" s="135">
        <f t="shared" si="216"/>
        <v>704.08500000000004</v>
      </c>
      <c r="AV1933" s="176">
        <f t="shared" si="212"/>
        <v>1.041696610151353</v>
      </c>
      <c r="AW1933" s="135">
        <v>1.929</v>
      </c>
      <c r="AX1933" s="135">
        <f t="shared" si="217"/>
        <v>704.08500000000004</v>
      </c>
      <c r="AY1933" s="90">
        <f t="shared" si="213"/>
        <v>0.35891389288390091</v>
      </c>
      <c r="AZ1933" s="176">
        <f t="shared" si="214"/>
        <v>1.4613866622042833</v>
      </c>
    </row>
    <row r="1934" spans="43:52" x14ac:dyDescent="0.35">
      <c r="AQ1934" s="135">
        <v>1.93</v>
      </c>
      <c r="AR1934" s="135">
        <f t="shared" si="215"/>
        <v>704.44999999999993</v>
      </c>
      <c r="AS1934" s="176">
        <f t="shared" si="211"/>
        <v>6.0776159169029551E-2</v>
      </c>
      <c r="AT1934" s="135">
        <v>1.93</v>
      </c>
      <c r="AU1934" s="135">
        <f t="shared" si="216"/>
        <v>704.44999999999993</v>
      </c>
      <c r="AV1934" s="176">
        <f t="shared" si="212"/>
        <v>1.041696610151353</v>
      </c>
      <c r="AW1934" s="135">
        <v>1.93</v>
      </c>
      <c r="AX1934" s="135">
        <f t="shared" si="217"/>
        <v>704.44999999999993</v>
      </c>
      <c r="AY1934" s="90">
        <f t="shared" si="213"/>
        <v>0.3592563688514393</v>
      </c>
      <c r="AZ1934" s="176">
        <f t="shared" si="214"/>
        <v>1.4617291381718216</v>
      </c>
    </row>
    <row r="1935" spans="43:52" x14ac:dyDescent="0.35">
      <c r="AQ1935" s="135">
        <v>1.931</v>
      </c>
      <c r="AR1935" s="135">
        <f t="shared" si="215"/>
        <v>704.81500000000005</v>
      </c>
      <c r="AS1935" s="176">
        <f t="shared" si="211"/>
        <v>6.0776159169029551E-2</v>
      </c>
      <c r="AT1935" s="135">
        <v>1.931</v>
      </c>
      <c r="AU1935" s="135">
        <f t="shared" si="216"/>
        <v>704.81500000000005</v>
      </c>
      <c r="AV1935" s="176">
        <f t="shared" si="212"/>
        <v>1.041696610151353</v>
      </c>
      <c r="AW1935" s="135">
        <v>1.931</v>
      </c>
      <c r="AX1935" s="135">
        <f t="shared" si="217"/>
        <v>704.81500000000005</v>
      </c>
      <c r="AY1935" s="90">
        <f t="shared" si="213"/>
        <v>0.35959884481897603</v>
      </c>
      <c r="AZ1935" s="176">
        <f t="shared" si="214"/>
        <v>1.4620716141393584</v>
      </c>
    </row>
    <row r="1936" spans="43:52" x14ac:dyDescent="0.35">
      <c r="AQ1936" s="135">
        <v>1.9319999999999999</v>
      </c>
      <c r="AR1936" s="135">
        <f t="shared" si="215"/>
        <v>705.18</v>
      </c>
      <c r="AS1936" s="176">
        <f t="shared" si="211"/>
        <v>6.0776159169029551E-2</v>
      </c>
      <c r="AT1936" s="135">
        <v>1.9319999999999999</v>
      </c>
      <c r="AU1936" s="135">
        <f t="shared" si="216"/>
        <v>705.18</v>
      </c>
      <c r="AV1936" s="176">
        <f t="shared" si="212"/>
        <v>1.041696610151353</v>
      </c>
      <c r="AW1936" s="135">
        <v>1.9319999999999999</v>
      </c>
      <c r="AX1936" s="135">
        <f t="shared" si="217"/>
        <v>705.18</v>
      </c>
      <c r="AY1936" s="90">
        <f t="shared" si="213"/>
        <v>0.35994132078651175</v>
      </c>
      <c r="AZ1936" s="176">
        <f t="shared" si="214"/>
        <v>1.4624140901068943</v>
      </c>
    </row>
    <row r="1937" spans="43:52" x14ac:dyDescent="0.35">
      <c r="AQ1937" s="135">
        <v>1.9330000000000001</v>
      </c>
      <c r="AR1937" s="135">
        <f t="shared" si="215"/>
        <v>705.54500000000007</v>
      </c>
      <c r="AS1937" s="176">
        <f t="shared" si="211"/>
        <v>6.0776159169029551E-2</v>
      </c>
      <c r="AT1937" s="135">
        <v>1.9330000000000001</v>
      </c>
      <c r="AU1937" s="135">
        <f t="shared" si="216"/>
        <v>705.54500000000007</v>
      </c>
      <c r="AV1937" s="176">
        <f t="shared" si="212"/>
        <v>1.041696610151353</v>
      </c>
      <c r="AW1937" s="135">
        <v>1.9330000000000001</v>
      </c>
      <c r="AX1937" s="135">
        <f t="shared" si="217"/>
        <v>705.54500000000007</v>
      </c>
      <c r="AY1937" s="90">
        <f t="shared" si="213"/>
        <v>0.36028379675404631</v>
      </c>
      <c r="AZ1937" s="176">
        <f t="shared" si="214"/>
        <v>1.4627565660744288</v>
      </c>
    </row>
    <row r="1938" spans="43:52" x14ac:dyDescent="0.35">
      <c r="AQ1938" s="135">
        <v>1.9339999999999999</v>
      </c>
      <c r="AR1938" s="135">
        <f t="shared" si="215"/>
        <v>705.91</v>
      </c>
      <c r="AS1938" s="176">
        <f t="shared" si="211"/>
        <v>6.0776159169029551E-2</v>
      </c>
      <c r="AT1938" s="135">
        <v>1.9339999999999999</v>
      </c>
      <c r="AU1938" s="135">
        <f t="shared" si="216"/>
        <v>705.91</v>
      </c>
      <c r="AV1938" s="176">
        <f t="shared" si="212"/>
        <v>1.041696610151353</v>
      </c>
      <c r="AW1938" s="135">
        <v>1.9339999999999999</v>
      </c>
      <c r="AX1938" s="135">
        <f t="shared" si="217"/>
        <v>705.91</v>
      </c>
      <c r="AY1938" s="90">
        <f t="shared" si="213"/>
        <v>0.3606262727215796</v>
      </c>
      <c r="AZ1938" s="176">
        <f t="shared" si="214"/>
        <v>1.4630990420419621</v>
      </c>
    </row>
    <row r="1939" spans="43:52" x14ac:dyDescent="0.35">
      <c r="AQ1939" s="135">
        <v>1.9350000000000001</v>
      </c>
      <c r="AR1939" s="135">
        <f t="shared" si="215"/>
        <v>706.27499999999998</v>
      </c>
      <c r="AS1939" s="176">
        <f t="shared" si="211"/>
        <v>6.0776159169029551E-2</v>
      </c>
      <c r="AT1939" s="135">
        <v>1.9350000000000001</v>
      </c>
      <c r="AU1939" s="135">
        <f t="shared" si="216"/>
        <v>706.27499999999998</v>
      </c>
      <c r="AV1939" s="176">
        <f t="shared" si="212"/>
        <v>1.041696610151353</v>
      </c>
      <c r="AW1939" s="135">
        <v>1.9350000000000001</v>
      </c>
      <c r="AX1939" s="135">
        <f t="shared" si="217"/>
        <v>706.27499999999998</v>
      </c>
      <c r="AY1939" s="90">
        <f t="shared" si="213"/>
        <v>0.36096874868911166</v>
      </c>
      <c r="AZ1939" s="176">
        <f t="shared" si="214"/>
        <v>1.463441518009494</v>
      </c>
    </row>
    <row r="1940" spans="43:52" x14ac:dyDescent="0.35">
      <c r="AQ1940" s="135">
        <v>1.9359999999999999</v>
      </c>
      <c r="AR1940" s="135">
        <f t="shared" si="215"/>
        <v>706.64</v>
      </c>
      <c r="AS1940" s="176">
        <f t="shared" si="211"/>
        <v>6.0776159169029551E-2</v>
      </c>
      <c r="AT1940" s="135">
        <v>1.9359999999999999</v>
      </c>
      <c r="AU1940" s="135">
        <f t="shared" si="216"/>
        <v>706.64</v>
      </c>
      <c r="AV1940" s="176">
        <f t="shared" si="212"/>
        <v>1.041696610151353</v>
      </c>
      <c r="AW1940" s="135">
        <v>1.9359999999999999</v>
      </c>
      <c r="AX1940" s="135">
        <f t="shared" si="217"/>
        <v>706.64</v>
      </c>
      <c r="AY1940" s="90">
        <f t="shared" si="213"/>
        <v>0.36131118203362217</v>
      </c>
      <c r="AZ1940" s="176">
        <f t="shared" si="214"/>
        <v>1.4637839513540045</v>
      </c>
    </row>
    <row r="1941" spans="43:52" x14ac:dyDescent="0.35">
      <c r="AQ1941" s="135">
        <v>1.9370000000000001</v>
      </c>
      <c r="AR1941" s="135">
        <f t="shared" si="215"/>
        <v>707.005</v>
      </c>
      <c r="AS1941" s="176">
        <f t="shared" si="211"/>
        <v>6.0776159169029551E-2</v>
      </c>
      <c r="AT1941" s="135">
        <v>1.9370000000000001</v>
      </c>
      <c r="AU1941" s="135">
        <f t="shared" si="216"/>
        <v>707.005</v>
      </c>
      <c r="AV1941" s="176">
        <f t="shared" si="212"/>
        <v>1.041696610151353</v>
      </c>
      <c r="AW1941" s="135">
        <v>1.9370000000000001</v>
      </c>
      <c r="AX1941" s="135">
        <f t="shared" si="217"/>
        <v>707.005</v>
      </c>
      <c r="AY1941" s="90">
        <f t="shared" si="213"/>
        <v>0.36165365800115162</v>
      </c>
      <c r="AZ1941" s="176">
        <f t="shared" si="214"/>
        <v>1.464126427321534</v>
      </c>
    </row>
    <row r="1942" spans="43:52" x14ac:dyDescent="0.35">
      <c r="AQ1942" s="135">
        <v>1.9379999999999999</v>
      </c>
      <c r="AR1942" s="135">
        <f t="shared" si="215"/>
        <v>707.37</v>
      </c>
      <c r="AS1942" s="176">
        <f t="shared" si="211"/>
        <v>6.0776159169029551E-2</v>
      </c>
      <c r="AT1942" s="135">
        <v>1.9379999999999999</v>
      </c>
      <c r="AU1942" s="135">
        <f t="shared" si="216"/>
        <v>707.37</v>
      </c>
      <c r="AV1942" s="176">
        <f t="shared" si="212"/>
        <v>1.041696610151353</v>
      </c>
      <c r="AW1942" s="135">
        <v>1.9379999999999999</v>
      </c>
      <c r="AX1942" s="135">
        <f t="shared" si="217"/>
        <v>707.37</v>
      </c>
      <c r="AY1942" s="90">
        <f t="shared" si="213"/>
        <v>0.3619961339686798</v>
      </c>
      <c r="AZ1942" s="176">
        <f t="shared" si="214"/>
        <v>1.4644689032890623</v>
      </c>
    </row>
    <row r="1943" spans="43:52" x14ac:dyDescent="0.35">
      <c r="AQ1943" s="135">
        <v>1.9390000000000001</v>
      </c>
      <c r="AR1943" s="135">
        <f t="shared" si="215"/>
        <v>707.73500000000001</v>
      </c>
      <c r="AS1943" s="176">
        <f t="shared" si="211"/>
        <v>6.0776159169029551E-2</v>
      </c>
      <c r="AT1943" s="135">
        <v>1.9390000000000001</v>
      </c>
      <c r="AU1943" s="135">
        <f t="shared" si="216"/>
        <v>707.73500000000001</v>
      </c>
      <c r="AV1943" s="176">
        <f t="shared" si="212"/>
        <v>1.041696610151353</v>
      </c>
      <c r="AW1943" s="135">
        <v>1.9390000000000001</v>
      </c>
      <c r="AX1943" s="135">
        <f t="shared" si="217"/>
        <v>707.73500000000001</v>
      </c>
      <c r="AY1943" s="90">
        <f t="shared" si="213"/>
        <v>0.3623386099362072</v>
      </c>
      <c r="AZ1943" s="176">
        <f t="shared" si="214"/>
        <v>1.4648113792565896</v>
      </c>
    </row>
    <row r="1944" spans="43:52" x14ac:dyDescent="0.35">
      <c r="AQ1944" s="135">
        <v>1.94</v>
      </c>
      <c r="AR1944" s="135">
        <f t="shared" si="215"/>
        <v>708.1</v>
      </c>
      <c r="AS1944" s="176">
        <f t="shared" si="211"/>
        <v>6.0776159169029551E-2</v>
      </c>
      <c r="AT1944" s="135">
        <v>1.94</v>
      </c>
      <c r="AU1944" s="135">
        <f t="shared" si="216"/>
        <v>708.1</v>
      </c>
      <c r="AV1944" s="176">
        <f t="shared" si="212"/>
        <v>1.041696610151353</v>
      </c>
      <c r="AW1944" s="135">
        <v>1.94</v>
      </c>
      <c r="AX1944" s="135">
        <f t="shared" si="217"/>
        <v>708.1</v>
      </c>
      <c r="AY1944" s="90">
        <f t="shared" si="213"/>
        <v>0.36268108590373294</v>
      </c>
      <c r="AZ1944" s="176">
        <f t="shared" si="214"/>
        <v>1.4651538552241155</v>
      </c>
    </row>
    <row r="1945" spans="43:52" x14ac:dyDescent="0.35">
      <c r="AQ1945" s="135">
        <v>1.9410000000000001</v>
      </c>
      <c r="AR1945" s="135">
        <f t="shared" si="215"/>
        <v>708.46500000000003</v>
      </c>
      <c r="AS1945" s="176">
        <f t="shared" si="211"/>
        <v>6.0776159169029551E-2</v>
      </c>
      <c r="AT1945" s="135">
        <v>1.9410000000000001</v>
      </c>
      <c r="AU1945" s="135">
        <f t="shared" si="216"/>
        <v>708.46500000000003</v>
      </c>
      <c r="AV1945" s="176">
        <f t="shared" si="212"/>
        <v>1.041696610151353</v>
      </c>
      <c r="AW1945" s="135">
        <v>1.9410000000000001</v>
      </c>
      <c r="AX1945" s="135">
        <f t="shared" si="217"/>
        <v>708.46500000000003</v>
      </c>
      <c r="AY1945" s="90">
        <f t="shared" si="213"/>
        <v>0.36302356187125767</v>
      </c>
      <c r="AZ1945" s="176">
        <f t="shared" si="214"/>
        <v>1.46549633119164</v>
      </c>
    </row>
    <row r="1946" spans="43:52" x14ac:dyDescent="0.35">
      <c r="AQ1946" s="135">
        <v>1.9419999999999999</v>
      </c>
      <c r="AR1946" s="135">
        <f t="shared" si="215"/>
        <v>708.82999999999993</v>
      </c>
      <c r="AS1946" s="176">
        <f t="shared" si="211"/>
        <v>6.0776159169029551E-2</v>
      </c>
      <c r="AT1946" s="135">
        <v>1.9419999999999999</v>
      </c>
      <c r="AU1946" s="135">
        <f t="shared" si="216"/>
        <v>708.82999999999993</v>
      </c>
      <c r="AV1946" s="176">
        <f t="shared" si="212"/>
        <v>1.041696610151353</v>
      </c>
      <c r="AW1946" s="135">
        <v>1.9419999999999999</v>
      </c>
      <c r="AX1946" s="135">
        <f t="shared" si="217"/>
        <v>708.82999999999993</v>
      </c>
      <c r="AY1946" s="90">
        <f t="shared" si="213"/>
        <v>0.36336603783878119</v>
      </c>
      <c r="AZ1946" s="176">
        <f t="shared" si="214"/>
        <v>1.4658388071591637</v>
      </c>
    </row>
    <row r="1947" spans="43:52" x14ac:dyDescent="0.35">
      <c r="AQ1947" s="135">
        <v>1.9430000000000001</v>
      </c>
      <c r="AR1947" s="135">
        <f t="shared" si="215"/>
        <v>709.19500000000005</v>
      </c>
      <c r="AS1947" s="176">
        <f t="shared" si="211"/>
        <v>6.0776159169029551E-2</v>
      </c>
      <c r="AT1947" s="135">
        <v>1.9430000000000001</v>
      </c>
      <c r="AU1947" s="135">
        <f t="shared" si="216"/>
        <v>709.19500000000005</v>
      </c>
      <c r="AV1947" s="176">
        <f t="shared" si="212"/>
        <v>1.041696610151353</v>
      </c>
      <c r="AW1947" s="135">
        <v>1.9430000000000001</v>
      </c>
      <c r="AX1947" s="135">
        <f t="shared" si="217"/>
        <v>709.19500000000005</v>
      </c>
      <c r="AY1947" s="90">
        <f t="shared" si="213"/>
        <v>0.36370851380630326</v>
      </c>
      <c r="AZ1947" s="176">
        <f t="shared" si="214"/>
        <v>1.4661812831266856</v>
      </c>
    </row>
    <row r="1948" spans="43:52" x14ac:dyDescent="0.35">
      <c r="AQ1948" s="135">
        <v>1.944</v>
      </c>
      <c r="AR1948" s="135">
        <f t="shared" si="215"/>
        <v>709.56</v>
      </c>
      <c r="AS1948" s="176">
        <f t="shared" si="211"/>
        <v>6.0776159169029551E-2</v>
      </c>
      <c r="AT1948" s="135">
        <v>1.944</v>
      </c>
      <c r="AU1948" s="135">
        <f t="shared" si="216"/>
        <v>709.56</v>
      </c>
      <c r="AV1948" s="176">
        <f t="shared" si="212"/>
        <v>1.041696610151353</v>
      </c>
      <c r="AW1948" s="135">
        <v>1.944</v>
      </c>
      <c r="AX1948" s="135">
        <f t="shared" si="217"/>
        <v>709.56</v>
      </c>
      <c r="AY1948" s="90">
        <f t="shared" si="213"/>
        <v>0.36405094715080399</v>
      </c>
      <c r="AZ1948" s="176">
        <f t="shared" si="214"/>
        <v>1.4665237164711864</v>
      </c>
    </row>
    <row r="1949" spans="43:52" x14ac:dyDescent="0.35">
      <c r="AQ1949" s="135">
        <v>1.9450000000000001</v>
      </c>
      <c r="AR1949" s="135">
        <f t="shared" si="215"/>
        <v>709.92500000000007</v>
      </c>
      <c r="AS1949" s="176">
        <f t="shared" si="211"/>
        <v>6.0776159169029551E-2</v>
      </c>
      <c r="AT1949" s="135">
        <v>1.9450000000000001</v>
      </c>
      <c r="AU1949" s="135">
        <f t="shared" si="216"/>
        <v>709.92500000000007</v>
      </c>
      <c r="AV1949" s="176">
        <f t="shared" si="212"/>
        <v>1.041696610151353</v>
      </c>
      <c r="AW1949" s="135">
        <v>1.9450000000000001</v>
      </c>
      <c r="AX1949" s="135">
        <f t="shared" si="217"/>
        <v>709.92500000000007</v>
      </c>
      <c r="AY1949" s="90">
        <f t="shared" si="213"/>
        <v>0.36439342311832412</v>
      </c>
      <c r="AZ1949" s="176">
        <f t="shared" si="214"/>
        <v>1.4668661924387065</v>
      </c>
    </row>
    <row r="1950" spans="43:52" x14ac:dyDescent="0.35">
      <c r="AQ1950" s="135">
        <v>1.946</v>
      </c>
      <c r="AR1950" s="135">
        <f t="shared" si="215"/>
        <v>710.29</v>
      </c>
      <c r="AS1950" s="176">
        <f t="shared" si="211"/>
        <v>6.0776159169029551E-2</v>
      </c>
      <c r="AT1950" s="135">
        <v>1.946</v>
      </c>
      <c r="AU1950" s="135">
        <f t="shared" si="216"/>
        <v>710.29</v>
      </c>
      <c r="AV1950" s="176">
        <f t="shared" si="212"/>
        <v>1.041696610151353</v>
      </c>
      <c r="AW1950" s="135">
        <v>1.946</v>
      </c>
      <c r="AX1950" s="135">
        <f t="shared" si="217"/>
        <v>710.29</v>
      </c>
      <c r="AY1950" s="90">
        <f t="shared" si="213"/>
        <v>0.36473589908584253</v>
      </c>
      <c r="AZ1950" s="176">
        <f t="shared" si="214"/>
        <v>1.4672086684062249</v>
      </c>
    </row>
    <row r="1951" spans="43:52" x14ac:dyDescent="0.35">
      <c r="AQ1951" s="135">
        <v>1.9470000000000001</v>
      </c>
      <c r="AR1951" s="135">
        <f t="shared" si="215"/>
        <v>710.65499999999997</v>
      </c>
      <c r="AS1951" s="176">
        <f t="shared" si="211"/>
        <v>6.0776159169029551E-2</v>
      </c>
      <c r="AT1951" s="135">
        <v>1.9470000000000001</v>
      </c>
      <c r="AU1951" s="135">
        <f t="shared" si="216"/>
        <v>710.65499999999997</v>
      </c>
      <c r="AV1951" s="176">
        <f t="shared" si="212"/>
        <v>1.041696610151353</v>
      </c>
      <c r="AW1951" s="135">
        <v>1.9470000000000001</v>
      </c>
      <c r="AX1951" s="135">
        <f t="shared" si="217"/>
        <v>710.65499999999997</v>
      </c>
      <c r="AY1951" s="90">
        <f t="shared" si="213"/>
        <v>0.36507837505335966</v>
      </c>
      <c r="AZ1951" s="176">
        <f t="shared" si="214"/>
        <v>1.4675511443737421</v>
      </c>
    </row>
    <row r="1952" spans="43:52" x14ac:dyDescent="0.35">
      <c r="AQ1952" s="135">
        <v>1.948</v>
      </c>
      <c r="AR1952" s="135">
        <f t="shared" si="215"/>
        <v>711.02</v>
      </c>
      <c r="AS1952" s="176">
        <f t="shared" si="211"/>
        <v>6.0776159169029551E-2</v>
      </c>
      <c r="AT1952" s="135">
        <v>1.948</v>
      </c>
      <c r="AU1952" s="135">
        <f t="shared" si="216"/>
        <v>711.02</v>
      </c>
      <c r="AV1952" s="176">
        <f t="shared" si="212"/>
        <v>1.041696610151353</v>
      </c>
      <c r="AW1952" s="135">
        <v>1.948</v>
      </c>
      <c r="AX1952" s="135">
        <f t="shared" si="217"/>
        <v>711.02</v>
      </c>
      <c r="AY1952" s="90">
        <f t="shared" si="213"/>
        <v>0.36542085102087607</v>
      </c>
      <c r="AZ1952" s="176">
        <f t="shared" si="214"/>
        <v>1.4678936203412585</v>
      </c>
    </row>
    <row r="1953" spans="43:52" x14ac:dyDescent="0.35">
      <c r="AQ1953" s="135">
        <v>1.9490000000000001</v>
      </c>
      <c r="AR1953" s="135">
        <f t="shared" si="215"/>
        <v>711.38499999999999</v>
      </c>
      <c r="AS1953" s="176">
        <f t="shared" si="211"/>
        <v>6.0776159169029551E-2</v>
      </c>
      <c r="AT1953" s="135">
        <v>1.9490000000000001</v>
      </c>
      <c r="AU1953" s="135">
        <f t="shared" si="216"/>
        <v>711.38499999999999</v>
      </c>
      <c r="AV1953" s="176">
        <f t="shared" si="212"/>
        <v>1.041696610151353</v>
      </c>
      <c r="AW1953" s="135">
        <v>1.9490000000000001</v>
      </c>
      <c r="AX1953" s="135">
        <f t="shared" si="217"/>
        <v>711.38499999999999</v>
      </c>
      <c r="AY1953" s="90">
        <f t="shared" si="213"/>
        <v>0.36576332698839087</v>
      </c>
      <c r="AZ1953" s="176">
        <f t="shared" si="214"/>
        <v>1.4682360963087733</v>
      </c>
    </row>
    <row r="1954" spans="43:52" x14ac:dyDescent="0.35">
      <c r="AQ1954" s="135">
        <v>1.95</v>
      </c>
      <c r="AR1954" s="135">
        <f t="shared" si="215"/>
        <v>711.75</v>
      </c>
      <c r="AS1954" s="176">
        <f t="shared" si="211"/>
        <v>6.0776159169029551E-2</v>
      </c>
      <c r="AT1954" s="135">
        <v>1.95</v>
      </c>
      <c r="AU1954" s="135">
        <f t="shared" si="216"/>
        <v>711.75</v>
      </c>
      <c r="AV1954" s="176">
        <f t="shared" si="212"/>
        <v>1.041696610151353</v>
      </c>
      <c r="AW1954" s="135">
        <v>1.95</v>
      </c>
      <c r="AX1954" s="135">
        <f t="shared" si="217"/>
        <v>711.75</v>
      </c>
      <c r="AY1954" s="90">
        <f t="shared" si="213"/>
        <v>0.36610580295590456</v>
      </c>
      <c r="AZ1954" s="176">
        <f t="shared" si="214"/>
        <v>1.468578572276287</v>
      </c>
    </row>
    <row r="1955" spans="43:52" x14ac:dyDescent="0.35">
      <c r="AQ1955" s="135">
        <v>1.9510000000000001</v>
      </c>
      <c r="AR1955" s="135">
        <f t="shared" si="215"/>
        <v>712.11500000000001</v>
      </c>
      <c r="AS1955" s="176">
        <f t="shared" si="211"/>
        <v>6.0776159169029551E-2</v>
      </c>
      <c r="AT1955" s="135">
        <v>1.9510000000000001</v>
      </c>
      <c r="AU1955" s="135">
        <f t="shared" si="216"/>
        <v>712.11500000000001</v>
      </c>
      <c r="AV1955" s="176">
        <f t="shared" si="212"/>
        <v>1.041696610151353</v>
      </c>
      <c r="AW1955" s="135">
        <v>1.9510000000000001</v>
      </c>
      <c r="AX1955" s="135">
        <f t="shared" si="217"/>
        <v>712.11500000000001</v>
      </c>
      <c r="AY1955" s="90">
        <f t="shared" si="213"/>
        <v>0.36644823630039658</v>
      </c>
      <c r="AZ1955" s="176">
        <f t="shared" si="214"/>
        <v>1.4689210056207789</v>
      </c>
    </row>
    <row r="1956" spans="43:52" x14ac:dyDescent="0.35">
      <c r="AQ1956" s="135">
        <v>1.952</v>
      </c>
      <c r="AR1956" s="135">
        <f t="shared" si="215"/>
        <v>712.48</v>
      </c>
      <c r="AS1956" s="176">
        <f t="shared" si="211"/>
        <v>6.0776159169029551E-2</v>
      </c>
      <c r="AT1956" s="135">
        <v>1.952</v>
      </c>
      <c r="AU1956" s="135">
        <f t="shared" si="216"/>
        <v>712.48</v>
      </c>
      <c r="AV1956" s="176">
        <f t="shared" si="212"/>
        <v>1.041696610151353</v>
      </c>
      <c r="AW1956" s="135">
        <v>1.952</v>
      </c>
      <c r="AX1956" s="135">
        <f t="shared" si="217"/>
        <v>712.48</v>
      </c>
      <c r="AY1956" s="90">
        <f t="shared" si="213"/>
        <v>0.36679071226790805</v>
      </c>
      <c r="AZ1956" s="176">
        <f t="shared" si="214"/>
        <v>1.4692634815882903</v>
      </c>
    </row>
    <row r="1957" spans="43:52" x14ac:dyDescent="0.35">
      <c r="AQ1957" s="135">
        <v>1.9530000000000001</v>
      </c>
      <c r="AR1957" s="135">
        <f t="shared" si="215"/>
        <v>712.84500000000003</v>
      </c>
      <c r="AS1957" s="176">
        <f t="shared" si="211"/>
        <v>6.0776159169029551E-2</v>
      </c>
      <c r="AT1957" s="135">
        <v>1.9530000000000001</v>
      </c>
      <c r="AU1957" s="135">
        <f t="shared" si="216"/>
        <v>712.84500000000003</v>
      </c>
      <c r="AV1957" s="176">
        <f t="shared" si="212"/>
        <v>1.041696610151353</v>
      </c>
      <c r="AW1957" s="135">
        <v>1.9530000000000001</v>
      </c>
      <c r="AX1957" s="135">
        <f t="shared" si="217"/>
        <v>712.84500000000003</v>
      </c>
      <c r="AY1957" s="90">
        <f t="shared" si="213"/>
        <v>0.36713318823541796</v>
      </c>
      <c r="AZ1957" s="176">
        <f t="shared" si="214"/>
        <v>1.4696059575558005</v>
      </c>
    </row>
    <row r="1958" spans="43:52" x14ac:dyDescent="0.35">
      <c r="AQ1958" s="135">
        <v>1.954</v>
      </c>
      <c r="AR1958" s="135">
        <f t="shared" si="215"/>
        <v>713.21</v>
      </c>
      <c r="AS1958" s="176">
        <f t="shared" si="211"/>
        <v>6.0776159169029551E-2</v>
      </c>
      <c r="AT1958" s="135">
        <v>1.954</v>
      </c>
      <c r="AU1958" s="135">
        <f t="shared" si="216"/>
        <v>713.21</v>
      </c>
      <c r="AV1958" s="176">
        <f t="shared" si="212"/>
        <v>1.041696610151353</v>
      </c>
      <c r="AW1958" s="135">
        <v>1.954</v>
      </c>
      <c r="AX1958" s="135">
        <f t="shared" si="217"/>
        <v>713.21</v>
      </c>
      <c r="AY1958" s="90">
        <f t="shared" si="213"/>
        <v>0.36747566420292677</v>
      </c>
      <c r="AZ1958" s="176">
        <f t="shared" si="214"/>
        <v>1.4699484335233093</v>
      </c>
    </row>
    <row r="1959" spans="43:52" x14ac:dyDescent="0.35">
      <c r="AQ1959" s="135">
        <v>1.9550000000000001</v>
      </c>
      <c r="AR1959" s="135">
        <f t="shared" si="215"/>
        <v>713.57500000000005</v>
      </c>
      <c r="AS1959" s="176">
        <f t="shared" si="211"/>
        <v>6.0776159169029551E-2</v>
      </c>
      <c r="AT1959" s="135">
        <v>1.9550000000000001</v>
      </c>
      <c r="AU1959" s="135">
        <f t="shared" si="216"/>
        <v>713.57500000000005</v>
      </c>
      <c r="AV1959" s="176">
        <f t="shared" si="212"/>
        <v>1.041696610151353</v>
      </c>
      <c r="AW1959" s="135">
        <v>1.9550000000000001</v>
      </c>
      <c r="AX1959" s="135">
        <f t="shared" si="217"/>
        <v>713.57500000000005</v>
      </c>
      <c r="AY1959" s="90">
        <f t="shared" si="213"/>
        <v>0.3678181401704344</v>
      </c>
      <c r="AZ1959" s="176">
        <f t="shared" si="214"/>
        <v>1.4702909094908168</v>
      </c>
    </row>
    <row r="1960" spans="43:52" x14ac:dyDescent="0.35">
      <c r="AQ1960" s="135">
        <v>1.956</v>
      </c>
      <c r="AR1960" s="135">
        <f t="shared" si="215"/>
        <v>713.93999999999994</v>
      </c>
      <c r="AS1960" s="176">
        <f t="shared" si="211"/>
        <v>6.0776159169029551E-2</v>
      </c>
      <c r="AT1960" s="135">
        <v>1.956</v>
      </c>
      <c r="AU1960" s="135">
        <f t="shared" si="216"/>
        <v>713.93999999999994</v>
      </c>
      <c r="AV1960" s="176">
        <f t="shared" si="212"/>
        <v>1.041696610151353</v>
      </c>
      <c r="AW1960" s="135">
        <v>1.956</v>
      </c>
      <c r="AX1960" s="135">
        <f t="shared" si="217"/>
        <v>713.93999999999994</v>
      </c>
      <c r="AY1960" s="90">
        <f t="shared" si="213"/>
        <v>0.3681606161379406</v>
      </c>
      <c r="AZ1960" s="176">
        <f t="shared" si="214"/>
        <v>1.4706333854583229</v>
      </c>
    </row>
    <row r="1961" spans="43:52" x14ac:dyDescent="0.35">
      <c r="AQ1961" s="135">
        <v>1.9570000000000001</v>
      </c>
      <c r="AR1961" s="135">
        <f t="shared" si="215"/>
        <v>714.30500000000006</v>
      </c>
      <c r="AS1961" s="176">
        <f t="shared" si="211"/>
        <v>6.0776159169029551E-2</v>
      </c>
      <c r="AT1961" s="135">
        <v>1.9570000000000001</v>
      </c>
      <c r="AU1961" s="135">
        <f t="shared" si="216"/>
        <v>714.30500000000006</v>
      </c>
      <c r="AV1961" s="176">
        <f t="shared" si="212"/>
        <v>1.041696610151353</v>
      </c>
      <c r="AW1961" s="135">
        <v>1.9570000000000001</v>
      </c>
      <c r="AX1961" s="135">
        <f t="shared" si="217"/>
        <v>714.30500000000006</v>
      </c>
      <c r="AY1961" s="90">
        <f t="shared" si="213"/>
        <v>0.36850309210544602</v>
      </c>
      <c r="AZ1961" s="176">
        <f t="shared" si="214"/>
        <v>1.4709758614258284</v>
      </c>
    </row>
    <row r="1962" spans="43:52" x14ac:dyDescent="0.35">
      <c r="AQ1962" s="135">
        <v>1.958</v>
      </c>
      <c r="AR1962" s="135">
        <f t="shared" si="215"/>
        <v>714.67</v>
      </c>
      <c r="AS1962" s="176">
        <f t="shared" si="211"/>
        <v>6.0776159169029551E-2</v>
      </c>
      <c r="AT1962" s="135">
        <v>1.958</v>
      </c>
      <c r="AU1962" s="135">
        <f t="shared" si="216"/>
        <v>714.67</v>
      </c>
      <c r="AV1962" s="176">
        <f t="shared" si="212"/>
        <v>1.041696610151353</v>
      </c>
      <c r="AW1962" s="135">
        <v>1.958</v>
      </c>
      <c r="AX1962" s="135">
        <f t="shared" si="217"/>
        <v>714.67</v>
      </c>
      <c r="AY1962" s="90">
        <f t="shared" si="213"/>
        <v>0.36884556807294977</v>
      </c>
      <c r="AZ1962" s="176">
        <f t="shared" si="214"/>
        <v>1.4713183373933321</v>
      </c>
    </row>
    <row r="1963" spans="43:52" x14ac:dyDescent="0.35">
      <c r="AQ1963" s="135">
        <v>1.9590000000000001</v>
      </c>
      <c r="AR1963" s="135">
        <f t="shared" si="215"/>
        <v>715.03500000000008</v>
      </c>
      <c r="AS1963" s="176">
        <f t="shared" si="211"/>
        <v>6.0776159169029551E-2</v>
      </c>
      <c r="AT1963" s="135">
        <v>1.9590000000000001</v>
      </c>
      <c r="AU1963" s="135">
        <f t="shared" si="216"/>
        <v>715.03500000000008</v>
      </c>
      <c r="AV1963" s="176">
        <f t="shared" si="212"/>
        <v>1.041696610151353</v>
      </c>
      <c r="AW1963" s="135">
        <v>1.9590000000000001</v>
      </c>
      <c r="AX1963" s="135">
        <f t="shared" si="217"/>
        <v>715.03500000000008</v>
      </c>
      <c r="AY1963" s="90">
        <f t="shared" si="213"/>
        <v>0.36918800141743219</v>
      </c>
      <c r="AZ1963" s="176">
        <f t="shared" si="214"/>
        <v>1.4716607707378146</v>
      </c>
    </row>
    <row r="1964" spans="43:52" x14ac:dyDescent="0.35">
      <c r="AQ1964" s="135">
        <v>1.96</v>
      </c>
      <c r="AR1964" s="135">
        <f t="shared" si="215"/>
        <v>715.4</v>
      </c>
      <c r="AS1964" s="176">
        <f t="shared" si="211"/>
        <v>6.0776159169029551E-2</v>
      </c>
      <c r="AT1964" s="135">
        <v>1.96</v>
      </c>
      <c r="AU1964" s="135">
        <f t="shared" si="216"/>
        <v>715.4</v>
      </c>
      <c r="AV1964" s="176">
        <f t="shared" si="212"/>
        <v>1.041696610151353</v>
      </c>
      <c r="AW1964" s="135">
        <v>1.96</v>
      </c>
      <c r="AX1964" s="135">
        <f t="shared" si="217"/>
        <v>715.4</v>
      </c>
      <c r="AY1964" s="90">
        <f t="shared" si="213"/>
        <v>0.36953047738493344</v>
      </c>
      <c r="AZ1964" s="176">
        <f t="shared" si="214"/>
        <v>1.4720032467053159</v>
      </c>
    </row>
    <row r="1965" spans="43:52" x14ac:dyDescent="0.35">
      <c r="AQ1965" s="135">
        <v>1.9610000000000001</v>
      </c>
      <c r="AR1965" s="135">
        <f t="shared" si="215"/>
        <v>715.76499999999999</v>
      </c>
      <c r="AS1965" s="176">
        <f t="shared" si="211"/>
        <v>6.0776159169029551E-2</v>
      </c>
      <c r="AT1965" s="135">
        <v>1.9610000000000001</v>
      </c>
      <c r="AU1965" s="135">
        <f t="shared" si="216"/>
        <v>715.76499999999999</v>
      </c>
      <c r="AV1965" s="176">
        <f t="shared" si="212"/>
        <v>1.041696610151353</v>
      </c>
      <c r="AW1965" s="135">
        <v>1.9610000000000001</v>
      </c>
      <c r="AX1965" s="135">
        <f t="shared" si="217"/>
        <v>715.76499999999999</v>
      </c>
      <c r="AY1965" s="90">
        <f t="shared" si="213"/>
        <v>0.36987295335243403</v>
      </c>
      <c r="AZ1965" s="176">
        <f t="shared" si="214"/>
        <v>1.4723457226728165</v>
      </c>
    </row>
    <row r="1966" spans="43:52" x14ac:dyDescent="0.35">
      <c r="AQ1966" s="135">
        <v>1.962</v>
      </c>
      <c r="AR1966" s="135">
        <f t="shared" si="215"/>
        <v>716.13</v>
      </c>
      <c r="AS1966" s="176">
        <f t="shared" si="211"/>
        <v>6.0776159169029551E-2</v>
      </c>
      <c r="AT1966" s="135">
        <v>1.962</v>
      </c>
      <c r="AU1966" s="135">
        <f t="shared" si="216"/>
        <v>716.13</v>
      </c>
      <c r="AV1966" s="176">
        <f t="shared" si="212"/>
        <v>1.041696610151353</v>
      </c>
      <c r="AW1966" s="135">
        <v>1.962</v>
      </c>
      <c r="AX1966" s="135">
        <f t="shared" si="217"/>
        <v>716.13</v>
      </c>
      <c r="AY1966" s="90">
        <f t="shared" si="213"/>
        <v>0.37021542931993284</v>
      </c>
      <c r="AZ1966" s="176">
        <f t="shared" si="214"/>
        <v>1.4726881986403153</v>
      </c>
    </row>
    <row r="1967" spans="43:52" x14ac:dyDescent="0.35">
      <c r="AQ1967" s="135">
        <v>1.9630000000000001</v>
      </c>
      <c r="AR1967" s="135">
        <f t="shared" si="215"/>
        <v>716.495</v>
      </c>
      <c r="AS1967" s="176">
        <f t="shared" si="211"/>
        <v>6.0776159169029551E-2</v>
      </c>
      <c r="AT1967" s="135">
        <v>1.9630000000000001</v>
      </c>
      <c r="AU1967" s="135">
        <f t="shared" si="216"/>
        <v>716.495</v>
      </c>
      <c r="AV1967" s="176">
        <f t="shared" si="212"/>
        <v>1.041696610151353</v>
      </c>
      <c r="AW1967" s="135">
        <v>1.9630000000000001</v>
      </c>
      <c r="AX1967" s="135">
        <f t="shared" si="217"/>
        <v>716.495</v>
      </c>
      <c r="AY1967" s="90">
        <f t="shared" si="213"/>
        <v>0.37055790528743071</v>
      </c>
      <c r="AZ1967" s="176">
        <f t="shared" si="214"/>
        <v>1.4730306746078132</v>
      </c>
    </row>
    <row r="1968" spans="43:52" x14ac:dyDescent="0.35">
      <c r="AQ1968" s="135">
        <v>1.964</v>
      </c>
      <c r="AR1968" s="135">
        <f t="shared" si="215"/>
        <v>716.86</v>
      </c>
      <c r="AS1968" s="176">
        <f t="shared" si="211"/>
        <v>6.0776159169029551E-2</v>
      </c>
      <c r="AT1968" s="135">
        <v>1.964</v>
      </c>
      <c r="AU1968" s="135">
        <f t="shared" si="216"/>
        <v>716.86</v>
      </c>
      <c r="AV1968" s="176">
        <f t="shared" si="212"/>
        <v>1.041696610151353</v>
      </c>
      <c r="AW1968" s="135">
        <v>1.964</v>
      </c>
      <c r="AX1968" s="135">
        <f t="shared" si="217"/>
        <v>716.86</v>
      </c>
      <c r="AY1968" s="90">
        <f t="shared" si="213"/>
        <v>0.3709003812549273</v>
      </c>
      <c r="AZ1968" s="176">
        <f t="shared" si="214"/>
        <v>1.4733731505753096</v>
      </c>
    </row>
    <row r="1969" spans="43:52" x14ac:dyDescent="0.35">
      <c r="AQ1969" s="135">
        <v>1.9650000000000001</v>
      </c>
      <c r="AR1969" s="135">
        <f t="shared" si="215"/>
        <v>717.22500000000002</v>
      </c>
      <c r="AS1969" s="176">
        <f t="shared" si="211"/>
        <v>6.0776159169029551E-2</v>
      </c>
      <c r="AT1969" s="135">
        <v>1.9650000000000001</v>
      </c>
      <c r="AU1969" s="135">
        <f t="shared" si="216"/>
        <v>717.22500000000002</v>
      </c>
      <c r="AV1969" s="176">
        <f t="shared" si="212"/>
        <v>1.041696610151353</v>
      </c>
      <c r="AW1969" s="135">
        <v>1.9650000000000001</v>
      </c>
      <c r="AX1969" s="135">
        <f t="shared" si="217"/>
        <v>717.22500000000002</v>
      </c>
      <c r="AY1969" s="90">
        <f t="shared" si="213"/>
        <v>0.37124285722242256</v>
      </c>
      <c r="AZ1969" s="176">
        <f t="shared" si="214"/>
        <v>1.4737156265428051</v>
      </c>
    </row>
    <row r="1970" spans="43:52" x14ac:dyDescent="0.35">
      <c r="AQ1970" s="135">
        <v>1.966</v>
      </c>
      <c r="AR1970" s="135">
        <f t="shared" si="215"/>
        <v>717.59</v>
      </c>
      <c r="AS1970" s="176">
        <f t="shared" si="211"/>
        <v>6.0776159169029551E-2</v>
      </c>
      <c r="AT1970" s="135">
        <v>1.966</v>
      </c>
      <c r="AU1970" s="135">
        <f t="shared" si="216"/>
        <v>717.59</v>
      </c>
      <c r="AV1970" s="176">
        <f t="shared" si="212"/>
        <v>1.041696610151353</v>
      </c>
      <c r="AW1970" s="135">
        <v>1.966</v>
      </c>
      <c r="AX1970" s="135">
        <f t="shared" si="217"/>
        <v>717.59</v>
      </c>
      <c r="AY1970" s="90">
        <f t="shared" si="213"/>
        <v>0.37158533318991671</v>
      </c>
      <c r="AZ1970" s="176">
        <f t="shared" si="214"/>
        <v>1.4740581025102992</v>
      </c>
    </row>
    <row r="1971" spans="43:52" x14ac:dyDescent="0.35">
      <c r="AQ1971" s="135">
        <v>1.9670000000000001</v>
      </c>
      <c r="AR1971" s="135">
        <f t="shared" si="215"/>
        <v>717.95500000000004</v>
      </c>
      <c r="AS1971" s="176">
        <f t="shared" si="211"/>
        <v>6.0776159169029551E-2</v>
      </c>
      <c r="AT1971" s="135">
        <v>1.9670000000000001</v>
      </c>
      <c r="AU1971" s="135">
        <f t="shared" si="216"/>
        <v>717.95500000000004</v>
      </c>
      <c r="AV1971" s="176">
        <f t="shared" si="212"/>
        <v>1.041696610151353</v>
      </c>
      <c r="AW1971" s="135">
        <v>1.9670000000000001</v>
      </c>
      <c r="AX1971" s="135">
        <f t="shared" si="217"/>
        <v>717.95500000000004</v>
      </c>
      <c r="AY1971" s="90">
        <f t="shared" si="213"/>
        <v>0.37192776653438936</v>
      </c>
      <c r="AZ1971" s="176">
        <f t="shared" si="214"/>
        <v>1.4744005358547718</v>
      </c>
    </row>
    <row r="1972" spans="43:52" x14ac:dyDescent="0.35">
      <c r="AQ1972" s="135">
        <v>1.968</v>
      </c>
      <c r="AR1972" s="135">
        <f t="shared" si="215"/>
        <v>718.31999999999994</v>
      </c>
      <c r="AS1972" s="176">
        <f t="shared" si="211"/>
        <v>6.0776159169029551E-2</v>
      </c>
      <c r="AT1972" s="135">
        <v>1.968</v>
      </c>
      <c r="AU1972" s="135">
        <f t="shared" si="216"/>
        <v>718.31999999999994</v>
      </c>
      <c r="AV1972" s="176">
        <f t="shared" si="212"/>
        <v>1.041696610151353</v>
      </c>
      <c r="AW1972" s="135">
        <v>1.968</v>
      </c>
      <c r="AX1972" s="135">
        <f t="shared" si="217"/>
        <v>718.31999999999994</v>
      </c>
      <c r="AY1972" s="90">
        <f t="shared" si="213"/>
        <v>0.37227024250188112</v>
      </c>
      <c r="AZ1972" s="176">
        <f t="shared" si="214"/>
        <v>1.4747430118222635</v>
      </c>
    </row>
    <row r="1973" spans="43:52" x14ac:dyDescent="0.35">
      <c r="AQ1973" s="135">
        <v>1.9690000000000001</v>
      </c>
      <c r="AR1973" s="135">
        <f t="shared" si="215"/>
        <v>718.68500000000006</v>
      </c>
      <c r="AS1973" s="176">
        <f t="shared" si="211"/>
        <v>6.0776159169029551E-2</v>
      </c>
      <c r="AT1973" s="135">
        <v>1.9690000000000001</v>
      </c>
      <c r="AU1973" s="135">
        <f t="shared" si="216"/>
        <v>718.68500000000006</v>
      </c>
      <c r="AV1973" s="176">
        <f t="shared" si="212"/>
        <v>1.041696610151353</v>
      </c>
      <c r="AW1973" s="135">
        <v>1.9690000000000001</v>
      </c>
      <c r="AX1973" s="135">
        <f t="shared" si="217"/>
        <v>718.68500000000006</v>
      </c>
      <c r="AY1973" s="90">
        <f t="shared" si="213"/>
        <v>0.37261271846937144</v>
      </c>
      <c r="AZ1973" s="176">
        <f t="shared" si="214"/>
        <v>1.4750854877897539</v>
      </c>
    </row>
    <row r="1974" spans="43:52" x14ac:dyDescent="0.35">
      <c r="AQ1974" s="135">
        <v>1.97</v>
      </c>
      <c r="AR1974" s="135">
        <f t="shared" si="215"/>
        <v>719.05</v>
      </c>
      <c r="AS1974" s="176">
        <f t="shared" si="211"/>
        <v>6.0776159169029551E-2</v>
      </c>
      <c r="AT1974" s="135">
        <v>1.97</v>
      </c>
      <c r="AU1974" s="135">
        <f t="shared" si="216"/>
        <v>719.05</v>
      </c>
      <c r="AV1974" s="176">
        <f t="shared" si="212"/>
        <v>1.041696610151353</v>
      </c>
      <c r="AW1974" s="135">
        <v>1.97</v>
      </c>
      <c r="AX1974" s="135">
        <f t="shared" si="217"/>
        <v>719.05</v>
      </c>
      <c r="AY1974" s="90">
        <f t="shared" si="213"/>
        <v>0.37295519443686093</v>
      </c>
      <c r="AZ1974" s="176">
        <f t="shared" si="214"/>
        <v>1.4754279637572434</v>
      </c>
    </row>
    <row r="1975" spans="43:52" x14ac:dyDescent="0.35">
      <c r="AQ1975" s="135">
        <v>1.9710000000000001</v>
      </c>
      <c r="AR1975" s="135">
        <f t="shared" si="215"/>
        <v>719.41500000000008</v>
      </c>
      <c r="AS1975" s="176">
        <f t="shared" si="211"/>
        <v>6.0776159169029551E-2</v>
      </c>
      <c r="AT1975" s="135">
        <v>1.9710000000000001</v>
      </c>
      <c r="AU1975" s="135">
        <f t="shared" si="216"/>
        <v>719.41500000000008</v>
      </c>
      <c r="AV1975" s="176">
        <f t="shared" si="212"/>
        <v>1.041696610151353</v>
      </c>
      <c r="AW1975" s="135">
        <v>1.9710000000000001</v>
      </c>
      <c r="AX1975" s="135">
        <f t="shared" si="217"/>
        <v>719.41500000000008</v>
      </c>
      <c r="AY1975" s="90">
        <f t="shared" si="213"/>
        <v>0.3732976704043488</v>
      </c>
      <c r="AZ1975" s="176">
        <f t="shared" si="214"/>
        <v>1.4757704397247311</v>
      </c>
    </row>
    <row r="1976" spans="43:52" x14ac:dyDescent="0.35">
      <c r="AQ1976" s="135">
        <v>1.972</v>
      </c>
      <c r="AR1976" s="135">
        <f t="shared" si="215"/>
        <v>719.78</v>
      </c>
      <c r="AS1976" s="176">
        <f t="shared" si="211"/>
        <v>6.0776159169029551E-2</v>
      </c>
      <c r="AT1976" s="135">
        <v>1.972</v>
      </c>
      <c r="AU1976" s="135">
        <f t="shared" si="216"/>
        <v>719.78</v>
      </c>
      <c r="AV1976" s="176">
        <f t="shared" si="212"/>
        <v>1.041696610151353</v>
      </c>
      <c r="AW1976" s="135">
        <v>1.972</v>
      </c>
      <c r="AX1976" s="135">
        <f t="shared" si="217"/>
        <v>719.78</v>
      </c>
      <c r="AY1976" s="90">
        <f t="shared" si="213"/>
        <v>0.37364014637183546</v>
      </c>
      <c r="AZ1976" s="176">
        <f t="shared" si="214"/>
        <v>1.4761129156922179</v>
      </c>
    </row>
    <row r="1977" spans="43:52" x14ac:dyDescent="0.35">
      <c r="AQ1977" s="135">
        <v>1.9730000000000001</v>
      </c>
      <c r="AR1977" s="135">
        <f t="shared" si="215"/>
        <v>720.14499999999998</v>
      </c>
      <c r="AS1977" s="176">
        <f t="shared" si="211"/>
        <v>6.0776159169029551E-2</v>
      </c>
      <c r="AT1977" s="135">
        <v>1.9730000000000001</v>
      </c>
      <c r="AU1977" s="135">
        <f t="shared" si="216"/>
        <v>720.14499999999998</v>
      </c>
      <c r="AV1977" s="176">
        <f t="shared" si="212"/>
        <v>1.041696610151353</v>
      </c>
      <c r="AW1977" s="135">
        <v>1.9730000000000001</v>
      </c>
      <c r="AX1977" s="135">
        <f t="shared" si="217"/>
        <v>720.14499999999998</v>
      </c>
      <c r="AY1977" s="90">
        <f t="shared" si="213"/>
        <v>0.37398262233932128</v>
      </c>
      <c r="AZ1977" s="176">
        <f t="shared" si="214"/>
        <v>1.4764553916597036</v>
      </c>
    </row>
    <row r="1978" spans="43:52" x14ac:dyDescent="0.35">
      <c r="AQ1978" s="135">
        <v>1.974</v>
      </c>
      <c r="AR1978" s="135">
        <f t="shared" si="215"/>
        <v>720.51</v>
      </c>
      <c r="AS1978" s="176">
        <f t="shared" si="211"/>
        <v>6.0776159169029551E-2</v>
      </c>
      <c r="AT1978" s="135">
        <v>1.974</v>
      </c>
      <c r="AU1978" s="135">
        <f t="shared" si="216"/>
        <v>720.51</v>
      </c>
      <c r="AV1978" s="176">
        <f t="shared" si="212"/>
        <v>1.041696610151353</v>
      </c>
      <c r="AW1978" s="135">
        <v>1.974</v>
      </c>
      <c r="AX1978" s="135">
        <f t="shared" si="217"/>
        <v>720.51</v>
      </c>
      <c r="AY1978" s="90">
        <f t="shared" si="213"/>
        <v>0.37432509830680549</v>
      </c>
      <c r="AZ1978" s="176">
        <f t="shared" si="214"/>
        <v>1.4767978676271878</v>
      </c>
    </row>
    <row r="1979" spans="43:52" x14ac:dyDescent="0.35">
      <c r="AQ1979" s="135">
        <v>1.9750000000000001</v>
      </c>
      <c r="AR1979" s="135">
        <f t="shared" si="215"/>
        <v>720.875</v>
      </c>
      <c r="AS1979" s="176">
        <f t="shared" si="211"/>
        <v>6.0776159169029551E-2</v>
      </c>
      <c r="AT1979" s="135">
        <v>1.9750000000000001</v>
      </c>
      <c r="AU1979" s="135">
        <f t="shared" si="216"/>
        <v>720.875</v>
      </c>
      <c r="AV1979" s="176">
        <f t="shared" si="212"/>
        <v>1.041696610151353</v>
      </c>
      <c r="AW1979" s="135">
        <v>1.9750000000000001</v>
      </c>
      <c r="AX1979" s="135">
        <f t="shared" si="217"/>
        <v>720.875</v>
      </c>
      <c r="AY1979" s="90">
        <f t="shared" si="213"/>
        <v>0.37466753165126837</v>
      </c>
      <c r="AZ1979" s="176">
        <f t="shared" si="214"/>
        <v>1.4771403009716508</v>
      </c>
    </row>
    <row r="1980" spans="43:52" x14ac:dyDescent="0.35">
      <c r="AQ1980" s="135">
        <v>1.976</v>
      </c>
      <c r="AR1980" s="135">
        <f t="shared" si="215"/>
        <v>721.24</v>
      </c>
      <c r="AS1980" s="176">
        <f t="shared" si="211"/>
        <v>6.0776159169029551E-2</v>
      </c>
      <c r="AT1980" s="135">
        <v>1.976</v>
      </c>
      <c r="AU1980" s="135">
        <f t="shared" si="216"/>
        <v>721.24</v>
      </c>
      <c r="AV1980" s="176">
        <f t="shared" si="212"/>
        <v>1.041696610151353</v>
      </c>
      <c r="AW1980" s="135">
        <v>1.976</v>
      </c>
      <c r="AX1980" s="135">
        <f t="shared" si="217"/>
        <v>721.24</v>
      </c>
      <c r="AY1980" s="90">
        <f t="shared" si="213"/>
        <v>0.37501000761875036</v>
      </c>
      <c r="AZ1980" s="176">
        <f t="shared" si="214"/>
        <v>1.4774827769391328</v>
      </c>
    </row>
    <row r="1981" spans="43:52" x14ac:dyDescent="0.35">
      <c r="AQ1981" s="135">
        <v>1.9770000000000001</v>
      </c>
      <c r="AR1981" s="135">
        <f t="shared" si="215"/>
        <v>721.60500000000002</v>
      </c>
      <c r="AS1981" s="176">
        <f t="shared" si="211"/>
        <v>6.0776159169029551E-2</v>
      </c>
      <c r="AT1981" s="135">
        <v>1.9770000000000001</v>
      </c>
      <c r="AU1981" s="135">
        <f t="shared" si="216"/>
        <v>721.60500000000002</v>
      </c>
      <c r="AV1981" s="176">
        <f t="shared" si="212"/>
        <v>1.041696610151353</v>
      </c>
      <c r="AW1981" s="135">
        <v>1.9770000000000001</v>
      </c>
      <c r="AX1981" s="135">
        <f t="shared" si="217"/>
        <v>721.60500000000002</v>
      </c>
      <c r="AY1981" s="90">
        <f t="shared" si="213"/>
        <v>0.37535248358623108</v>
      </c>
      <c r="AZ1981" s="176">
        <f t="shared" si="214"/>
        <v>1.4778252529066136</v>
      </c>
    </row>
    <row r="1982" spans="43:52" x14ac:dyDescent="0.35">
      <c r="AQ1982" s="135">
        <v>1.978</v>
      </c>
      <c r="AR1982" s="135">
        <f t="shared" si="215"/>
        <v>721.97</v>
      </c>
      <c r="AS1982" s="176">
        <f t="shared" si="211"/>
        <v>6.0776159169029551E-2</v>
      </c>
      <c r="AT1982" s="135">
        <v>1.978</v>
      </c>
      <c r="AU1982" s="135">
        <f t="shared" si="216"/>
        <v>721.97</v>
      </c>
      <c r="AV1982" s="176">
        <f t="shared" si="212"/>
        <v>1.041696610151353</v>
      </c>
      <c r="AW1982" s="135">
        <v>1.978</v>
      </c>
      <c r="AX1982" s="135">
        <f t="shared" si="217"/>
        <v>721.97</v>
      </c>
      <c r="AY1982" s="90">
        <f t="shared" si="213"/>
        <v>0.37569495955371041</v>
      </c>
      <c r="AZ1982" s="176">
        <f t="shared" si="214"/>
        <v>1.4781677288740929</v>
      </c>
    </row>
    <row r="1983" spans="43:52" x14ac:dyDescent="0.35">
      <c r="AQ1983" s="135">
        <v>1.9790000000000001</v>
      </c>
      <c r="AR1983" s="135">
        <f t="shared" si="215"/>
        <v>722.33500000000004</v>
      </c>
      <c r="AS1983" s="176">
        <f t="shared" si="211"/>
        <v>6.0776159169029551E-2</v>
      </c>
      <c r="AT1983" s="135">
        <v>1.9790000000000001</v>
      </c>
      <c r="AU1983" s="135">
        <f t="shared" si="216"/>
        <v>722.33500000000004</v>
      </c>
      <c r="AV1983" s="176">
        <f t="shared" si="212"/>
        <v>1.041696610151353</v>
      </c>
      <c r="AW1983" s="135">
        <v>1.9790000000000001</v>
      </c>
      <c r="AX1983" s="135">
        <f t="shared" si="217"/>
        <v>722.33500000000004</v>
      </c>
      <c r="AY1983" s="90">
        <f t="shared" si="213"/>
        <v>0.3760374355211889</v>
      </c>
      <c r="AZ1983" s="176">
        <f t="shared" si="214"/>
        <v>1.4785102048415713</v>
      </c>
    </row>
    <row r="1984" spans="43:52" x14ac:dyDescent="0.35">
      <c r="AQ1984" s="135">
        <v>1.98</v>
      </c>
      <c r="AR1984" s="135">
        <f t="shared" si="215"/>
        <v>722.7</v>
      </c>
      <c r="AS1984" s="176">
        <f t="shared" si="211"/>
        <v>6.0776159169029551E-2</v>
      </c>
      <c r="AT1984" s="135">
        <v>1.98</v>
      </c>
      <c r="AU1984" s="135">
        <f t="shared" si="216"/>
        <v>722.7</v>
      </c>
      <c r="AV1984" s="176">
        <f t="shared" si="212"/>
        <v>1.041696610151353</v>
      </c>
      <c r="AW1984" s="135">
        <v>1.98</v>
      </c>
      <c r="AX1984" s="135">
        <f t="shared" si="217"/>
        <v>722.7</v>
      </c>
      <c r="AY1984" s="90">
        <f t="shared" si="213"/>
        <v>0.37637991148866579</v>
      </c>
      <c r="AZ1984" s="176">
        <f t="shared" si="214"/>
        <v>1.4788526808090481</v>
      </c>
    </row>
    <row r="1985" spans="43:52" x14ac:dyDescent="0.35">
      <c r="AQ1985" s="135">
        <v>1.9810000000000001</v>
      </c>
      <c r="AR1985" s="135">
        <f t="shared" si="215"/>
        <v>723.06500000000005</v>
      </c>
      <c r="AS1985" s="176">
        <f t="shared" si="211"/>
        <v>6.0776159169029551E-2</v>
      </c>
      <c r="AT1985" s="135">
        <v>1.9810000000000001</v>
      </c>
      <c r="AU1985" s="135">
        <f t="shared" si="216"/>
        <v>723.06500000000005</v>
      </c>
      <c r="AV1985" s="176">
        <f t="shared" si="212"/>
        <v>1.041696610151353</v>
      </c>
      <c r="AW1985" s="135">
        <v>1.9810000000000001</v>
      </c>
      <c r="AX1985" s="135">
        <f t="shared" si="217"/>
        <v>723.06500000000005</v>
      </c>
      <c r="AY1985" s="90">
        <f t="shared" si="213"/>
        <v>0.37672238745614139</v>
      </c>
      <c r="AZ1985" s="176">
        <f t="shared" si="214"/>
        <v>1.4791951567765238</v>
      </c>
    </row>
    <row r="1986" spans="43:52" x14ac:dyDescent="0.35">
      <c r="AQ1986" s="135">
        <v>1.982</v>
      </c>
      <c r="AR1986" s="135">
        <f t="shared" si="215"/>
        <v>723.43</v>
      </c>
      <c r="AS1986" s="176">
        <f t="shared" si="211"/>
        <v>6.0776159169029551E-2</v>
      </c>
      <c r="AT1986" s="135">
        <v>1.982</v>
      </c>
      <c r="AU1986" s="135">
        <f t="shared" si="216"/>
        <v>723.43</v>
      </c>
      <c r="AV1986" s="176">
        <f t="shared" si="212"/>
        <v>1.041696610151353</v>
      </c>
      <c r="AW1986" s="135">
        <v>1.982</v>
      </c>
      <c r="AX1986" s="135">
        <f t="shared" si="217"/>
        <v>723.43</v>
      </c>
      <c r="AY1986" s="90">
        <f t="shared" si="213"/>
        <v>0.37706486342361623</v>
      </c>
      <c r="AZ1986" s="176">
        <f t="shared" si="214"/>
        <v>1.4795376327439986</v>
      </c>
    </row>
    <row r="1987" spans="43:52" x14ac:dyDescent="0.35">
      <c r="AQ1987" s="135">
        <v>1.9830000000000001</v>
      </c>
      <c r="AR1987" s="135">
        <f t="shared" si="215"/>
        <v>723.79500000000007</v>
      </c>
      <c r="AS1987" s="176">
        <f t="shared" si="211"/>
        <v>6.0776159169029551E-2</v>
      </c>
      <c r="AT1987" s="135">
        <v>1.9830000000000001</v>
      </c>
      <c r="AU1987" s="135">
        <f t="shared" si="216"/>
        <v>723.79500000000007</v>
      </c>
      <c r="AV1987" s="176">
        <f t="shared" si="212"/>
        <v>1.041696610151353</v>
      </c>
      <c r="AW1987" s="135">
        <v>1.9830000000000001</v>
      </c>
      <c r="AX1987" s="135">
        <f t="shared" si="217"/>
        <v>723.79500000000007</v>
      </c>
      <c r="AY1987" s="90">
        <f t="shared" si="213"/>
        <v>0.37740729676806911</v>
      </c>
      <c r="AZ1987" s="176">
        <f t="shared" si="214"/>
        <v>1.4798800660884515</v>
      </c>
    </row>
    <row r="1988" spans="43:52" x14ac:dyDescent="0.35">
      <c r="AQ1988" s="135">
        <v>1.984</v>
      </c>
      <c r="AR1988" s="135">
        <f t="shared" si="215"/>
        <v>724.16</v>
      </c>
      <c r="AS1988" s="176">
        <f t="shared" ref="AS1988:AS2004" si="218">$BP$36*$BR$20/$BR$13*(1-EXP(-$BR$13*AQ1988))</f>
        <v>6.0776159169029551E-2</v>
      </c>
      <c r="AT1988" s="135">
        <v>1.984</v>
      </c>
      <c r="AU1988" s="135">
        <f t="shared" si="216"/>
        <v>724.16</v>
      </c>
      <c r="AV1988" s="176">
        <f t="shared" ref="AV1988:AV2004" si="219">$BR$15*$BR$20/$BR$14*(1-EXP(-$BR$14*AT1988))-$BR$16*(EXP(-$BR$13*AT1988)-EXP(-$BR$14*AT1988))</f>
        <v>1.041696610151353</v>
      </c>
      <c r="AW1988" s="135">
        <v>1.984</v>
      </c>
      <c r="AX1988" s="135">
        <f t="shared" si="217"/>
        <v>724.16</v>
      </c>
      <c r="AY1988" s="90">
        <f t="shared" ref="AY1988:AY2004" si="220">-EXP(-(Lm)*AW1988)*(-$BR$17+(EXP(Lm-$BR$14)-EXP((Lm-$BR$14)*AW1988))*(($BR$20*$BR$15-$BR$14*$BR$16+$BR$16*Lm)*$BR$14-$BR$20*$BR$15*Lm)/($BR$14*($BR$14-Lm))+$BR$16*($BR$14-Lm)*(1-EXP((Lm-$BR$13)*AW1988))/($BR$13-Lm)+$BR$20*(EXP(Lm*AW1988)-1)*($BR$15*(1/$BR$14-1/Lm)+1/($BP$42*Lm))+($BR$20*$BR$15/$BR$14-$BR$16)*(1-EXP(Lm-$BR$14)))</f>
        <v>0.37774977273554133</v>
      </c>
      <c r="AZ1988" s="176">
        <f t="shared" ref="AZ1988:AZ2004" si="221">AS1988+AV1988+AY1988</f>
        <v>1.4802225420559236</v>
      </c>
    </row>
    <row r="1989" spans="43:52" x14ac:dyDescent="0.35">
      <c r="AQ1989" s="135">
        <v>1.9850000000000001</v>
      </c>
      <c r="AR1989" s="135">
        <f t="shared" si="215"/>
        <v>724.52500000000009</v>
      </c>
      <c r="AS1989" s="176">
        <f t="shared" si="218"/>
        <v>6.0776159169029551E-2</v>
      </c>
      <c r="AT1989" s="135">
        <v>1.9850000000000001</v>
      </c>
      <c r="AU1989" s="135">
        <f t="shared" si="216"/>
        <v>724.52500000000009</v>
      </c>
      <c r="AV1989" s="176">
        <f t="shared" si="219"/>
        <v>1.041696610151353</v>
      </c>
      <c r="AW1989" s="135">
        <v>1.9850000000000001</v>
      </c>
      <c r="AX1989" s="135">
        <f t="shared" si="217"/>
        <v>724.52500000000009</v>
      </c>
      <c r="AY1989" s="90">
        <f t="shared" si="220"/>
        <v>0.37809224870301233</v>
      </c>
      <c r="AZ1989" s="176">
        <f t="shared" si="221"/>
        <v>1.4805650180233947</v>
      </c>
    </row>
    <row r="1990" spans="43:52" x14ac:dyDescent="0.35">
      <c r="AQ1990" s="135">
        <v>1.986</v>
      </c>
      <c r="AR1990" s="135">
        <f t="shared" ref="AR1990:AR2004" si="222">AQ1990*365</f>
        <v>724.89</v>
      </c>
      <c r="AS1990" s="176">
        <f t="shared" si="218"/>
        <v>6.0776159169029551E-2</v>
      </c>
      <c r="AT1990" s="135">
        <v>1.986</v>
      </c>
      <c r="AU1990" s="135">
        <f t="shared" ref="AU1990:AU2004" si="223">AT1990*365</f>
        <v>724.89</v>
      </c>
      <c r="AV1990" s="176">
        <f t="shared" si="219"/>
        <v>1.041696610151353</v>
      </c>
      <c r="AW1990" s="135">
        <v>1.986</v>
      </c>
      <c r="AX1990" s="135">
        <f t="shared" ref="AX1990:AX2004" si="224">AW1990*365</f>
        <v>724.89</v>
      </c>
      <c r="AY1990" s="90">
        <f t="shared" si="220"/>
        <v>0.37843472467048206</v>
      </c>
      <c r="AZ1990" s="176">
        <f t="shared" si="221"/>
        <v>1.4809074939908644</v>
      </c>
    </row>
    <row r="1991" spans="43:52" x14ac:dyDescent="0.35">
      <c r="AQ1991" s="135">
        <v>1.9870000000000001</v>
      </c>
      <c r="AR1991" s="135">
        <f t="shared" si="222"/>
        <v>725.255</v>
      </c>
      <c r="AS1991" s="176">
        <f t="shared" si="218"/>
        <v>6.0776159169029551E-2</v>
      </c>
      <c r="AT1991" s="135">
        <v>1.9870000000000001</v>
      </c>
      <c r="AU1991" s="135">
        <f t="shared" si="223"/>
        <v>725.255</v>
      </c>
      <c r="AV1991" s="176">
        <f t="shared" si="219"/>
        <v>1.041696610151353</v>
      </c>
      <c r="AW1991" s="135">
        <v>1.9870000000000001</v>
      </c>
      <c r="AX1991" s="135">
        <f t="shared" si="224"/>
        <v>725.255</v>
      </c>
      <c r="AY1991" s="90">
        <f t="shared" si="220"/>
        <v>0.37877720063795034</v>
      </c>
      <c r="AZ1991" s="176">
        <f t="shared" si="221"/>
        <v>1.4812499699583328</v>
      </c>
    </row>
    <row r="1992" spans="43:52" x14ac:dyDescent="0.35">
      <c r="AQ1992" s="135">
        <v>1.988</v>
      </c>
      <c r="AR1992" s="135">
        <f t="shared" si="222"/>
        <v>725.62</v>
      </c>
      <c r="AS1992" s="176">
        <f t="shared" si="218"/>
        <v>6.0776159169029551E-2</v>
      </c>
      <c r="AT1992" s="135">
        <v>1.988</v>
      </c>
      <c r="AU1992" s="135">
        <f t="shared" si="223"/>
        <v>725.62</v>
      </c>
      <c r="AV1992" s="176">
        <f t="shared" si="219"/>
        <v>1.041696610151353</v>
      </c>
      <c r="AW1992" s="135">
        <v>1.988</v>
      </c>
      <c r="AX1992" s="135">
        <f t="shared" si="224"/>
        <v>725.62</v>
      </c>
      <c r="AY1992" s="90">
        <f t="shared" si="220"/>
        <v>0.37911967660541768</v>
      </c>
      <c r="AZ1992" s="176">
        <f t="shared" si="221"/>
        <v>1.4815924459258001</v>
      </c>
    </row>
    <row r="1993" spans="43:52" x14ac:dyDescent="0.35">
      <c r="AQ1993" s="135">
        <v>1.9890000000000001</v>
      </c>
      <c r="AR1993" s="135">
        <f t="shared" si="222"/>
        <v>725.98500000000001</v>
      </c>
      <c r="AS1993" s="176">
        <f t="shared" si="218"/>
        <v>6.0776159169029551E-2</v>
      </c>
      <c r="AT1993" s="135">
        <v>1.9890000000000001</v>
      </c>
      <c r="AU1993" s="135">
        <f t="shared" si="223"/>
        <v>725.98500000000001</v>
      </c>
      <c r="AV1993" s="176">
        <f t="shared" si="219"/>
        <v>1.041696610151353</v>
      </c>
      <c r="AW1993" s="135">
        <v>1.9890000000000001</v>
      </c>
      <c r="AX1993" s="135">
        <f t="shared" si="224"/>
        <v>725.98500000000001</v>
      </c>
      <c r="AY1993" s="90">
        <f t="shared" si="220"/>
        <v>0.37946215257288374</v>
      </c>
      <c r="AZ1993" s="176">
        <f t="shared" si="221"/>
        <v>1.481934921893266</v>
      </c>
    </row>
    <row r="1994" spans="43:52" x14ac:dyDescent="0.35">
      <c r="AQ1994" s="135">
        <v>1.99</v>
      </c>
      <c r="AR1994" s="135">
        <f t="shared" si="222"/>
        <v>726.35</v>
      </c>
      <c r="AS1994" s="176">
        <f t="shared" si="218"/>
        <v>6.0776159169029551E-2</v>
      </c>
      <c r="AT1994" s="135">
        <v>1.99</v>
      </c>
      <c r="AU1994" s="135">
        <f t="shared" si="223"/>
        <v>726.35</v>
      </c>
      <c r="AV1994" s="176">
        <f t="shared" si="219"/>
        <v>1.041696610151353</v>
      </c>
      <c r="AW1994" s="135">
        <v>1.99</v>
      </c>
      <c r="AX1994" s="135">
        <f t="shared" si="224"/>
        <v>726.35</v>
      </c>
      <c r="AY1994" s="90">
        <f t="shared" si="220"/>
        <v>0.3798045859173283</v>
      </c>
      <c r="AZ1994" s="176">
        <f t="shared" si="221"/>
        <v>1.4822773552377106</v>
      </c>
    </row>
    <row r="1995" spans="43:52" x14ac:dyDescent="0.35">
      <c r="AQ1995" s="135">
        <v>1.9910000000000001</v>
      </c>
      <c r="AR1995" s="135">
        <f t="shared" si="222"/>
        <v>726.71500000000003</v>
      </c>
      <c r="AS1995" s="176">
        <f t="shared" si="218"/>
        <v>6.0776159169029551E-2</v>
      </c>
      <c r="AT1995" s="135">
        <v>1.9910000000000001</v>
      </c>
      <c r="AU1995" s="135">
        <f t="shared" si="223"/>
        <v>726.71500000000003</v>
      </c>
      <c r="AV1995" s="176">
        <f t="shared" si="219"/>
        <v>1.041696610151353</v>
      </c>
      <c r="AW1995" s="135">
        <v>1.9910000000000001</v>
      </c>
      <c r="AX1995" s="135">
        <f t="shared" si="224"/>
        <v>726.71500000000003</v>
      </c>
      <c r="AY1995" s="90">
        <f t="shared" si="220"/>
        <v>0.38014706188479169</v>
      </c>
      <c r="AZ1995" s="176">
        <f t="shared" si="221"/>
        <v>1.4826198312051742</v>
      </c>
    </row>
    <row r="1996" spans="43:52" x14ac:dyDescent="0.35">
      <c r="AQ1996" s="135">
        <v>1.992</v>
      </c>
      <c r="AR1996" s="135">
        <f t="shared" si="222"/>
        <v>727.08</v>
      </c>
      <c r="AS1996" s="176">
        <f t="shared" si="218"/>
        <v>6.0776159169029551E-2</v>
      </c>
      <c r="AT1996" s="135">
        <v>1.992</v>
      </c>
      <c r="AU1996" s="135">
        <f t="shared" si="223"/>
        <v>727.08</v>
      </c>
      <c r="AV1996" s="176">
        <f t="shared" si="219"/>
        <v>1.041696610151353</v>
      </c>
      <c r="AW1996" s="135">
        <v>1.992</v>
      </c>
      <c r="AX1996" s="135">
        <f t="shared" si="224"/>
        <v>727.08</v>
      </c>
      <c r="AY1996" s="90">
        <f t="shared" si="220"/>
        <v>0.38048953785225414</v>
      </c>
      <c r="AZ1996" s="176">
        <f t="shared" si="221"/>
        <v>1.4829623071726366</v>
      </c>
    </row>
    <row r="1997" spans="43:52" x14ac:dyDescent="0.35">
      <c r="AQ1997" s="135">
        <v>1.9930000000000001</v>
      </c>
      <c r="AR1997" s="135">
        <f t="shared" si="222"/>
        <v>727.44500000000005</v>
      </c>
      <c r="AS1997" s="176">
        <f t="shared" si="218"/>
        <v>6.0776159169029551E-2</v>
      </c>
      <c r="AT1997" s="135">
        <v>1.9930000000000001</v>
      </c>
      <c r="AU1997" s="135">
        <f t="shared" si="223"/>
        <v>727.44500000000005</v>
      </c>
      <c r="AV1997" s="176">
        <f t="shared" si="219"/>
        <v>1.041696610151353</v>
      </c>
      <c r="AW1997" s="135">
        <v>1.9930000000000001</v>
      </c>
      <c r="AX1997" s="135">
        <f t="shared" si="224"/>
        <v>727.44500000000005</v>
      </c>
      <c r="AY1997" s="90">
        <f t="shared" si="220"/>
        <v>0.38083201381971532</v>
      </c>
      <c r="AZ1997" s="176">
        <f t="shared" si="221"/>
        <v>1.4833047831400976</v>
      </c>
    </row>
    <row r="1998" spans="43:52" x14ac:dyDescent="0.35">
      <c r="AQ1998" s="135">
        <v>1.994</v>
      </c>
      <c r="AR1998" s="135">
        <f t="shared" si="222"/>
        <v>727.81</v>
      </c>
      <c r="AS1998" s="176">
        <f t="shared" si="218"/>
        <v>6.0776159169029551E-2</v>
      </c>
      <c r="AT1998" s="135">
        <v>1.994</v>
      </c>
      <c r="AU1998" s="135">
        <f t="shared" si="223"/>
        <v>727.81</v>
      </c>
      <c r="AV1998" s="176">
        <f t="shared" si="219"/>
        <v>1.041696610151353</v>
      </c>
      <c r="AW1998" s="135">
        <v>1.994</v>
      </c>
      <c r="AX1998" s="135">
        <f t="shared" si="224"/>
        <v>727.81</v>
      </c>
      <c r="AY1998" s="90">
        <f t="shared" si="220"/>
        <v>0.38117448978717505</v>
      </c>
      <c r="AZ1998" s="176">
        <f t="shared" si="221"/>
        <v>1.4836472591075576</v>
      </c>
    </row>
    <row r="1999" spans="43:52" x14ac:dyDescent="0.35">
      <c r="AQ1999" s="135">
        <v>1.9950000000000001</v>
      </c>
      <c r="AR1999" s="135">
        <f t="shared" si="222"/>
        <v>728.17500000000007</v>
      </c>
      <c r="AS1999" s="176">
        <f t="shared" si="218"/>
        <v>6.0776159169029551E-2</v>
      </c>
      <c r="AT1999" s="135">
        <v>1.9950000000000001</v>
      </c>
      <c r="AU1999" s="135">
        <f t="shared" si="223"/>
        <v>728.17500000000007</v>
      </c>
      <c r="AV1999" s="176">
        <f t="shared" si="219"/>
        <v>1.041696610151353</v>
      </c>
      <c r="AW1999" s="135">
        <v>1.9950000000000001</v>
      </c>
      <c r="AX1999" s="135">
        <f t="shared" si="224"/>
        <v>728.17500000000007</v>
      </c>
      <c r="AY1999" s="90">
        <f t="shared" si="220"/>
        <v>0.38151696575463401</v>
      </c>
      <c r="AZ1999" s="176">
        <f t="shared" si="221"/>
        <v>1.4839897350750164</v>
      </c>
    </row>
    <row r="2000" spans="43:52" x14ac:dyDescent="0.35">
      <c r="AQ2000" s="135">
        <v>1.996</v>
      </c>
      <c r="AR2000" s="135">
        <f t="shared" si="222"/>
        <v>728.54</v>
      </c>
      <c r="AS2000" s="176">
        <f t="shared" si="218"/>
        <v>6.0776159169029551E-2</v>
      </c>
      <c r="AT2000" s="135">
        <v>1.996</v>
      </c>
      <c r="AU2000" s="135">
        <f t="shared" si="223"/>
        <v>728.54</v>
      </c>
      <c r="AV2000" s="176">
        <f t="shared" si="219"/>
        <v>1.041696610151353</v>
      </c>
      <c r="AW2000" s="135">
        <v>1.996</v>
      </c>
      <c r="AX2000" s="135">
        <f t="shared" si="224"/>
        <v>728.54</v>
      </c>
      <c r="AY2000" s="90">
        <f t="shared" si="220"/>
        <v>0.38185944172209135</v>
      </c>
      <c r="AZ2000" s="176">
        <f t="shared" si="221"/>
        <v>1.4843322110424737</v>
      </c>
    </row>
    <row r="2001" spans="43:52" x14ac:dyDescent="0.35">
      <c r="AQ2001" s="135">
        <v>1.9970000000000001</v>
      </c>
      <c r="AR2001" s="135">
        <f t="shared" si="222"/>
        <v>728.90500000000009</v>
      </c>
      <c r="AS2001" s="176">
        <f t="shared" si="218"/>
        <v>6.0776159169029551E-2</v>
      </c>
      <c r="AT2001" s="135">
        <v>1.9970000000000001</v>
      </c>
      <c r="AU2001" s="135">
        <f t="shared" si="223"/>
        <v>728.90500000000009</v>
      </c>
      <c r="AV2001" s="176">
        <f t="shared" si="219"/>
        <v>1.041696610151353</v>
      </c>
      <c r="AW2001" s="135">
        <v>1.9970000000000001</v>
      </c>
      <c r="AX2001" s="135">
        <f t="shared" si="224"/>
        <v>728.90500000000009</v>
      </c>
      <c r="AY2001" s="90">
        <f t="shared" si="220"/>
        <v>0.38220191768954764</v>
      </c>
      <c r="AZ2001" s="176">
        <f t="shared" si="221"/>
        <v>1.4846746870099301</v>
      </c>
    </row>
    <row r="2002" spans="43:52" x14ac:dyDescent="0.35">
      <c r="AQ2002" s="135">
        <v>1.998</v>
      </c>
      <c r="AR2002" s="135">
        <f t="shared" si="222"/>
        <v>729.27</v>
      </c>
      <c r="AS2002" s="176">
        <f t="shared" si="218"/>
        <v>6.0776159169029551E-2</v>
      </c>
      <c r="AT2002" s="135">
        <v>1.998</v>
      </c>
      <c r="AU2002" s="135">
        <f t="shared" si="223"/>
        <v>729.27</v>
      </c>
      <c r="AV2002" s="176">
        <f t="shared" si="219"/>
        <v>1.041696610151353</v>
      </c>
      <c r="AW2002" s="135">
        <v>1.998</v>
      </c>
      <c r="AX2002" s="135">
        <f t="shared" si="224"/>
        <v>729.27</v>
      </c>
      <c r="AY2002" s="90">
        <f t="shared" si="220"/>
        <v>0.38254435103398221</v>
      </c>
      <c r="AZ2002" s="176">
        <f t="shared" si="221"/>
        <v>1.4850171203543647</v>
      </c>
    </row>
    <row r="2003" spans="43:52" x14ac:dyDescent="0.35">
      <c r="AQ2003" s="135">
        <v>1.9990000000000001</v>
      </c>
      <c r="AR2003" s="135">
        <f t="shared" si="222"/>
        <v>729.63499999999999</v>
      </c>
      <c r="AS2003" s="176">
        <f t="shared" si="218"/>
        <v>6.0776159169029551E-2</v>
      </c>
      <c r="AT2003" s="135">
        <v>1.9990000000000001</v>
      </c>
      <c r="AU2003" s="135">
        <f t="shared" si="223"/>
        <v>729.63499999999999</v>
      </c>
      <c r="AV2003" s="176">
        <f t="shared" si="219"/>
        <v>1.041696610151353</v>
      </c>
      <c r="AW2003" s="135">
        <v>1.9990000000000001</v>
      </c>
      <c r="AX2003" s="135">
        <f t="shared" si="224"/>
        <v>729.63499999999999</v>
      </c>
      <c r="AY2003" s="90">
        <f t="shared" si="220"/>
        <v>0.38288682700143628</v>
      </c>
      <c r="AZ2003" s="176">
        <f t="shared" si="221"/>
        <v>1.4853595963218187</v>
      </c>
    </row>
    <row r="2004" spans="43:52" x14ac:dyDescent="0.35">
      <c r="AQ2004" s="135">
        <v>2</v>
      </c>
      <c r="AR2004" s="135">
        <f t="shared" si="222"/>
        <v>730</v>
      </c>
      <c r="AS2004" s="176">
        <f t="shared" si="218"/>
        <v>6.0776159169029551E-2</v>
      </c>
      <c r="AT2004" s="135">
        <v>2</v>
      </c>
      <c r="AU2004" s="135">
        <f t="shared" si="223"/>
        <v>730</v>
      </c>
      <c r="AV2004" s="176">
        <f t="shared" si="219"/>
        <v>1.041696610151353</v>
      </c>
      <c r="AW2004" s="135">
        <v>2</v>
      </c>
      <c r="AX2004" s="135">
        <f t="shared" si="224"/>
        <v>730</v>
      </c>
      <c r="AY2004" s="90">
        <f t="shared" si="220"/>
        <v>0.38322930296888874</v>
      </c>
      <c r="AZ2004" s="176">
        <f t="shared" si="221"/>
        <v>1.4857020722892711</v>
      </c>
    </row>
    <row r="2005" spans="43:52" x14ac:dyDescent="0.35">
      <c r="AT2005" s="79">
        <v>2.0009999999999999</v>
      </c>
      <c r="AU2005" s="79">
        <f>AT2005*365</f>
        <v>730.36500000000001</v>
      </c>
      <c r="AV2005" s="114">
        <f>$BR$15*$BR$20/$BR$14*(1-EXP(-$BR$14*AT2005))</f>
        <v>1.041696610151353</v>
      </c>
    </row>
    <row r="2006" spans="43:52" x14ac:dyDescent="0.35">
      <c r="AT2006" s="79">
        <f>AT5</f>
        <v>1E-3</v>
      </c>
      <c r="AU2006" s="79">
        <f>AT2006*365</f>
        <v>0.36499999999999999</v>
      </c>
      <c r="AV2006" s="114">
        <f>$BR$15*$BR$20/$BR$14*(1-EXP(-$BR$14*AT2006))</f>
        <v>0.92486091632064438</v>
      </c>
    </row>
    <row r="2007" spans="43:52" x14ac:dyDescent="0.35">
      <c r="AT2007" s="79">
        <v>0.01</v>
      </c>
      <c r="AU2007" s="79">
        <f>AT2007*365</f>
        <v>3.65</v>
      </c>
      <c r="AV2007" s="114">
        <f>$BR$15*$BR$20/$BR$14*(1-EXP(-$BR$14*AT2007))</f>
        <v>1.0416966098231941</v>
      </c>
    </row>
  </sheetData>
  <mergeCells count="2">
    <mergeCell ref="BS34:BT34"/>
    <mergeCell ref="AG75:AH75"/>
  </mergeCells>
  <pageMargins left="0.7" right="0.7" top="0.75" bottom="0.75" header="0.3" footer="0.3"/>
  <pageSetup paperSize="9" scale="56" orientation="landscape" r:id="rId1"/>
  <rowBreaks count="1" manualBreakCount="1">
    <brk id="49" max="16383" man="1"/>
  </rowBreaks>
  <colBreaks count="2" manualBreakCount="2">
    <brk id="20" max="1048575" man="1"/>
    <brk id="5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15</vt:i4>
      </vt:variant>
    </vt:vector>
  </HeadingPairs>
  <TitlesOfParts>
    <vt:vector size="17" baseType="lpstr">
      <vt:lpstr>параметры для расчета</vt:lpstr>
      <vt:lpstr>tritium breeding</vt:lpstr>
      <vt:lpstr>a</vt:lpstr>
      <vt:lpstr>b</vt:lpstr>
      <vt:lpstr>bb</vt:lpstr>
      <vt:lpstr>cc</vt:lpstr>
      <vt:lpstr>d</vt:lpstr>
      <vt:lpstr>e</vt:lpstr>
      <vt:lpstr>f</vt:lpstr>
      <vt:lpstr>I0</vt:lpstr>
      <vt:lpstr>L</vt:lpstr>
      <vt:lpstr>Lm</vt:lpstr>
      <vt:lpstr>N</vt:lpstr>
      <vt:lpstr>T_1</vt:lpstr>
      <vt:lpstr>T_2</vt:lpstr>
      <vt:lpstr>'tritium breeding'!Область_печати</vt:lpstr>
      <vt:lpstr>'параметры для расчета'!Область_печати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cp:lastPrinted>2018-12-14T15:32:11Z</cp:lastPrinted>
  <dcterms:created xsi:type="dcterms:W3CDTF">2013-07-10T08:25:06Z</dcterms:created>
  <dcterms:modified xsi:type="dcterms:W3CDTF">2023-06-23T13:37:49Z</dcterms:modified>
</cp:coreProperties>
</file>