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showInkAnnotation="0"/>
  <xr:revisionPtr revIDLastSave="0" documentId="13_ncr:1_{D0E83750-E5D3-471A-92DB-09EABFEC42CA}" xr6:coauthVersionLast="47" xr6:coauthVersionMax="47" xr10:uidLastSave="{00000000-0000-0000-0000-000000000000}"/>
  <bookViews>
    <workbookView xWindow="-120" yWindow="-120" windowWidth="20730" windowHeight="11160" tabRatio="791" activeTab="1" xr2:uid="{00000000-000D-0000-FFFF-FFFF00000000}"/>
  </bookViews>
  <sheets>
    <sheet name="Database" sheetId="56" r:id="rId1"/>
    <sheet name="Отчет" sheetId="62" r:id="rId2"/>
  </sheets>
  <externalReferences>
    <externalReference r:id="rId3"/>
  </externalReferences>
  <definedNames>
    <definedName name="_xlnm._FilterDatabase" localSheetId="0" hidden="1">Database!$A$1:$H$264</definedName>
    <definedName name="СтатусГМО">[1]Справочник!$C$2:$C$3</definedName>
    <definedName name="СтранаПроисхождения">[1]Справочник!$A$2:$A$14</definedName>
  </definedNames>
  <calcPr calcId="191029"/>
  <pivotCaches>
    <pivotCache cacheId="0" r:id="rId4"/>
    <pivotCache cacheId="1" r:id="rId5"/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7" i="62" l="1"/>
  <c r="D128" i="62"/>
  <c r="D129" i="62"/>
  <c r="D130" i="62"/>
  <c r="D131" i="62"/>
  <c r="D132" i="62"/>
  <c r="I264" i="56"/>
  <c r="I263" i="56"/>
  <c r="I262" i="56"/>
  <c r="I261" i="56"/>
  <c r="I260" i="56"/>
  <c r="I259" i="56"/>
  <c r="I258" i="56"/>
  <c r="I257" i="56"/>
  <c r="I256" i="56"/>
  <c r="I255" i="56"/>
  <c r="I254" i="56"/>
  <c r="I253" i="56"/>
  <c r="I252" i="56"/>
  <c r="I251" i="56"/>
  <c r="I250" i="56"/>
  <c r="I249" i="56"/>
  <c r="I248" i="56"/>
  <c r="I247" i="56"/>
  <c r="I246" i="56"/>
  <c r="I245" i="56"/>
  <c r="I244" i="56"/>
  <c r="I243" i="56"/>
  <c r="I242" i="56"/>
  <c r="I241" i="56"/>
  <c r="I240" i="56"/>
  <c r="I239" i="56"/>
  <c r="I238" i="56"/>
  <c r="I237" i="56"/>
  <c r="I236" i="56"/>
  <c r="I235" i="56"/>
  <c r="I234" i="56"/>
  <c r="I233" i="56"/>
  <c r="I232" i="56"/>
  <c r="I231" i="56"/>
  <c r="I230" i="56"/>
  <c r="I229" i="56"/>
  <c r="I228" i="56"/>
  <c r="I227" i="56"/>
  <c r="I226" i="56"/>
  <c r="I225" i="56"/>
  <c r="I224" i="56"/>
  <c r="I223" i="56"/>
  <c r="I222" i="56"/>
  <c r="I221" i="56"/>
  <c r="I220" i="56"/>
  <c r="I219" i="56"/>
  <c r="I218" i="56"/>
  <c r="I217" i="56"/>
  <c r="I216" i="56"/>
  <c r="I215" i="56"/>
  <c r="I214" i="56"/>
  <c r="I213" i="56"/>
  <c r="I212" i="56"/>
  <c r="I211" i="56"/>
  <c r="I210" i="56"/>
  <c r="I209" i="56"/>
  <c r="I208" i="56"/>
  <c r="I207" i="56"/>
  <c r="I206" i="56"/>
  <c r="I205" i="56"/>
  <c r="I204" i="56"/>
  <c r="I203" i="56"/>
  <c r="I202" i="56"/>
  <c r="I201" i="56"/>
  <c r="I200" i="56"/>
  <c r="I199" i="56"/>
  <c r="I198" i="56"/>
  <c r="I197" i="56"/>
  <c r="I196" i="56"/>
  <c r="I195" i="56"/>
  <c r="I194" i="56"/>
  <c r="I193" i="56"/>
  <c r="I192" i="56"/>
  <c r="I191" i="56"/>
  <c r="I190" i="56"/>
  <c r="I189" i="56"/>
  <c r="I188" i="56"/>
  <c r="I187" i="56"/>
  <c r="I186" i="56"/>
  <c r="I185" i="56"/>
  <c r="I184" i="56"/>
  <c r="I183" i="56"/>
  <c r="I182" i="56"/>
  <c r="I181" i="56"/>
  <c r="I180" i="56"/>
  <c r="I179" i="56"/>
  <c r="I178" i="56"/>
  <c r="I177" i="56"/>
  <c r="I176" i="56"/>
  <c r="I175" i="56"/>
  <c r="I174" i="56"/>
  <c r="I173" i="56"/>
  <c r="I172" i="56"/>
  <c r="I171" i="56"/>
  <c r="I170" i="56"/>
  <c r="I169" i="56"/>
  <c r="I168" i="56"/>
  <c r="I167" i="56"/>
  <c r="I166" i="56"/>
  <c r="I165" i="56"/>
  <c r="I164" i="56"/>
  <c r="I163" i="56"/>
  <c r="I162" i="56"/>
  <c r="I161" i="56"/>
  <c r="I160" i="56"/>
  <c r="I159" i="56"/>
  <c r="I158" i="56"/>
  <c r="I157" i="56"/>
  <c r="I156" i="56"/>
  <c r="I155" i="56"/>
  <c r="I154" i="56"/>
  <c r="I153" i="56"/>
  <c r="I152" i="56"/>
  <c r="I151" i="56"/>
  <c r="I150" i="56"/>
  <c r="I149" i="56"/>
  <c r="I148" i="56"/>
  <c r="I147" i="56"/>
  <c r="I146" i="56"/>
  <c r="I145" i="56"/>
  <c r="I144" i="56"/>
  <c r="I143" i="56"/>
  <c r="I142" i="56"/>
  <c r="I141" i="56"/>
  <c r="I140" i="56"/>
  <c r="I139" i="56"/>
  <c r="I138" i="56"/>
  <c r="I137" i="56"/>
  <c r="I136" i="56"/>
  <c r="I135" i="56"/>
  <c r="I134" i="56"/>
  <c r="I133" i="56"/>
  <c r="I132" i="56"/>
  <c r="I131" i="56"/>
  <c r="I130" i="56"/>
  <c r="I129" i="56"/>
  <c r="I128" i="56"/>
  <c r="I127" i="56"/>
  <c r="I126" i="56"/>
  <c r="I125" i="56"/>
  <c r="I124" i="56"/>
  <c r="I123" i="56"/>
  <c r="I122" i="56"/>
  <c r="I121" i="56"/>
  <c r="I120" i="56"/>
  <c r="I119" i="56"/>
  <c r="I118" i="56"/>
  <c r="I117" i="56"/>
  <c r="I116" i="56"/>
  <c r="I115" i="56"/>
  <c r="I114" i="56"/>
  <c r="I113" i="56"/>
  <c r="I112" i="56"/>
  <c r="I111" i="56"/>
  <c r="I110" i="56"/>
  <c r="I109" i="56"/>
  <c r="I108" i="56"/>
  <c r="I107" i="56"/>
  <c r="I106" i="56"/>
  <c r="I105" i="56"/>
  <c r="I104" i="56"/>
  <c r="I103" i="56"/>
  <c r="I102" i="56"/>
  <c r="I101" i="56"/>
  <c r="I100" i="56"/>
  <c r="I99" i="56"/>
  <c r="I98" i="56"/>
  <c r="I97" i="56"/>
  <c r="I96" i="56"/>
  <c r="I95" i="56"/>
  <c r="I94" i="56"/>
  <c r="I93" i="56"/>
  <c r="I92" i="56"/>
  <c r="I91" i="56"/>
  <c r="I90" i="56"/>
  <c r="I89" i="56"/>
  <c r="I88" i="56"/>
  <c r="I87" i="56"/>
  <c r="I86" i="56"/>
  <c r="I85" i="56"/>
  <c r="I84" i="56"/>
  <c r="I83" i="56"/>
  <c r="I82" i="56"/>
  <c r="I81" i="56"/>
  <c r="I80" i="56"/>
  <c r="I79" i="56"/>
  <c r="I78" i="56"/>
  <c r="I77" i="56"/>
  <c r="I76" i="56"/>
  <c r="I75" i="56"/>
  <c r="I74" i="56"/>
  <c r="I73" i="56"/>
  <c r="I72" i="56"/>
  <c r="I71" i="56"/>
  <c r="I70" i="56"/>
  <c r="I69" i="56"/>
  <c r="I68" i="56"/>
  <c r="I67" i="56"/>
  <c r="I66" i="56"/>
  <c r="I65" i="56"/>
  <c r="I64" i="56"/>
  <c r="I63" i="56"/>
  <c r="I62" i="56"/>
  <c r="I61" i="56"/>
  <c r="I60" i="56"/>
  <c r="I59" i="56"/>
  <c r="I58" i="56"/>
  <c r="I57" i="56"/>
  <c r="I56" i="56"/>
  <c r="I55" i="56"/>
  <c r="I54" i="56"/>
  <c r="I53" i="56"/>
  <c r="I52" i="56"/>
  <c r="I51" i="56"/>
  <c r="I50" i="56"/>
  <c r="I49" i="56"/>
  <c r="I48" i="56"/>
  <c r="I47" i="56"/>
  <c r="I46" i="56"/>
  <c r="I45" i="56"/>
  <c r="I44" i="56"/>
  <c r="I43" i="56"/>
  <c r="I42" i="56"/>
  <c r="I41" i="56"/>
  <c r="I40" i="56"/>
  <c r="I39" i="56"/>
  <c r="I38" i="56"/>
  <c r="I37" i="56"/>
  <c r="I36" i="56"/>
  <c r="I35" i="56"/>
  <c r="I34" i="56"/>
  <c r="I33" i="56"/>
  <c r="I32" i="56"/>
  <c r="I31" i="56"/>
  <c r="I30" i="56"/>
  <c r="I29" i="56"/>
  <c r="I28" i="56"/>
  <c r="I27" i="56"/>
  <c r="I26" i="56"/>
  <c r="I25" i="56"/>
  <c r="I24" i="56"/>
  <c r="I23" i="56"/>
  <c r="I22" i="56"/>
  <c r="I21" i="56"/>
  <c r="I20" i="56"/>
  <c r="I19" i="56"/>
  <c r="I18" i="56"/>
  <c r="I17" i="56"/>
  <c r="I16" i="56"/>
  <c r="I15" i="56"/>
  <c r="I14" i="56"/>
  <c r="I13" i="56"/>
  <c r="I12" i="56"/>
  <c r="I11" i="56"/>
  <c r="I10" i="56"/>
  <c r="I9" i="56"/>
  <c r="I8" i="56"/>
  <c r="I7" i="56"/>
  <c r="I6" i="56"/>
  <c r="I5" i="56"/>
  <c r="I4" i="56"/>
  <c r="I3" i="56"/>
  <c r="I2" i="56"/>
  <c r="E46" i="62"/>
  <c r="D46" i="62"/>
  <c r="E45" i="62"/>
  <c r="D45" i="62"/>
  <c r="E44" i="62"/>
  <c r="D44" i="62"/>
  <c r="E43" i="62"/>
  <c r="D43" i="62"/>
  <c r="E42" i="62"/>
  <c r="D42" i="62"/>
  <c r="C52" i="62"/>
  <c r="C51" i="62"/>
  <c r="C50" i="62"/>
  <c r="C49" i="62"/>
  <c r="D38" i="62"/>
  <c r="D37" i="62"/>
  <c r="D36" i="62"/>
  <c r="D35" i="62"/>
  <c r="D33" i="62"/>
  <c r="D34" i="62"/>
  <c r="D28" i="62"/>
  <c r="D27" i="62"/>
  <c r="D26" i="62"/>
  <c r="D25" i="62"/>
  <c r="D24" i="62"/>
  <c r="D19" i="62"/>
  <c r="D18" i="62"/>
  <c r="D17" i="62"/>
  <c r="D16" i="62"/>
  <c r="D15" i="62"/>
  <c r="D14" i="62"/>
  <c r="D13" i="62"/>
  <c r="D5" i="62"/>
  <c r="D8" i="62"/>
  <c r="D7" i="62"/>
  <c r="D6" i="62"/>
</calcChain>
</file>

<file path=xl/sharedStrings.xml><?xml version="1.0" encoding="utf-8"?>
<sst xmlns="http://schemas.openxmlformats.org/spreadsheetml/2006/main" count="932" uniqueCount="75">
  <si>
    <t>Порт погрузки</t>
  </si>
  <si>
    <t>Порт погрузки №1</t>
  </si>
  <si>
    <t>Порт погрузки №2</t>
  </si>
  <si>
    <t>Порт погрузки №3</t>
  </si>
  <si>
    <t>Порт погрузки №4</t>
  </si>
  <si>
    <t>Порт погрузки №5</t>
  </si>
  <si>
    <t>Порт погрузки №6</t>
  </si>
  <si>
    <t>Порт погрузки №7</t>
  </si>
  <si>
    <t>Порт погрузки №8</t>
  </si>
  <si>
    <t>Порт погрузки №9</t>
  </si>
  <si>
    <t>Порт погрузки №10</t>
  </si>
  <si>
    <t>Порт погрузки №11</t>
  </si>
  <si>
    <t>Порт погрузки №12</t>
  </si>
  <si>
    <t>Порт погрузки №13</t>
  </si>
  <si>
    <t>Порт погрузки №14</t>
  </si>
  <si>
    <t>Порт погрузки №21</t>
  </si>
  <si>
    <t>Порт погрузки №20</t>
  </si>
  <si>
    <t>Порт погрузки №16</t>
  </si>
  <si>
    <t>Порт погрузки №19</t>
  </si>
  <si>
    <t>Порт погрузки №15</t>
  </si>
  <si>
    <t>Порт погрузки №18</t>
  </si>
  <si>
    <t>Порт погрузки №17</t>
  </si>
  <si>
    <t>Порт погрузки №22</t>
  </si>
  <si>
    <t>Сюрвейер №1</t>
  </si>
  <si>
    <t>Сюрвейер №2</t>
  </si>
  <si>
    <t>Сюрвейер №3</t>
  </si>
  <si>
    <t>Сюрвейер №4</t>
  </si>
  <si>
    <t>Сюрвейер №5</t>
  </si>
  <si>
    <t>Сюрвейер №6</t>
  </si>
  <si>
    <t>Страна A</t>
  </si>
  <si>
    <t>Страна B</t>
  </si>
  <si>
    <t>Страна C</t>
  </si>
  <si>
    <t>Страна D</t>
  </si>
  <si>
    <t>Страна E</t>
  </si>
  <si>
    <t>Страна F</t>
  </si>
  <si>
    <t>Страна H</t>
  </si>
  <si>
    <t>Страна G</t>
  </si>
  <si>
    <t>Вес в порту погрузки</t>
  </si>
  <si>
    <t>Вес в порту выгрузки</t>
  </si>
  <si>
    <t>Дата прибытия в порт выгрузки</t>
  </si>
  <si>
    <t>Дата выхода из порта погрузки</t>
  </si>
  <si>
    <t>№ судовой партии</t>
  </si>
  <si>
    <t>Сюрвейер на погрузке</t>
  </si>
  <si>
    <t>Страна происхождения груза</t>
  </si>
  <si>
    <t>Названия строк</t>
  </si>
  <si>
    <t>Общий итог</t>
  </si>
  <si>
    <t>Сумма по полю Вес в порту выгрузки</t>
  </si>
  <si>
    <t>2016</t>
  </si>
  <si>
    <t>2017</t>
  </si>
  <si>
    <t>2018</t>
  </si>
  <si>
    <t>2019</t>
  </si>
  <si>
    <t>Названия столбцов</t>
  </si>
  <si>
    <t>Сумма по полю Вес в порту погрузки</t>
  </si>
  <si>
    <t>Потери груза</t>
  </si>
  <si>
    <t>Процент потерь</t>
  </si>
  <si>
    <t>Процент от от общего веса
 отправок за текущий год</t>
  </si>
  <si>
    <t>Процент ежегодных отправок от периода с 2016 по 2019 гг.</t>
  </si>
  <si>
    <t>Годы отправок</t>
  </si>
  <si>
    <r>
      <rPr>
        <b/>
        <sz val="14"/>
        <color theme="1"/>
        <rFont val="Calibri"/>
        <family val="2"/>
        <charset val="204"/>
        <scheme val="minor"/>
      </rPr>
      <t>Из предоставленной базы данных можно сделать следующие выводы:</t>
    </r>
    <r>
      <rPr>
        <sz val="11"/>
        <color theme="1"/>
        <rFont val="Calibri"/>
        <family val="2"/>
        <scheme val="minor"/>
      </rPr>
      <t xml:space="preserve">
1. Всего груз отправлялся из 8 стран.
1.1 На 2016 год в отправках учавствовали только страны A, B, C, D
1.1.1 В 2016 году всего было отправлено груза 203843.3556
1.1.2 Из анализа данных видно, что отправки из стран A, B составляют чуть менее 90% от всего количества отправленного веса за 2016 год,
при этом из страны А отправлено груза на ~8% груза больше, чем из страны B.
1.1.3 Из страны С по итогам 2016 года было отправлено наименьшее количество груза.</t>
    </r>
  </si>
  <si>
    <t>1.2 На 2017 год в отправках были задействованы дополнительно страны E,F,H
1.2.1 В 2017 году всего было отправлено 447562.6878 груза.
1.2.2 Из анализа данных видно, что отправки из стран А, В составили, как и в 2016 году, чуть менее 90% от всего количества
отправленного веса 2017 году. При этом в 2017 году из страны В отправленный груз (в процентах по отношению 
к 2016 году от общей суммы отправленного веса) был увеличен, что составило более 49% процентов, это на ~9% больше чем из страны А.
1.2.3 Из страны D отправки были сокращены, и составили чуть более 1%, что в свою очередь составило 
минимальный процент от общего веса.</t>
  </si>
  <si>
    <t xml:space="preserve">Названия строк
</t>
  </si>
  <si>
    <t>1.3 В 2018 году груз перестал отправляться из стран E,F,H
1.3.1 В 2018 году в отправках задействовали страну G
1.3.2 Всего груза за 2018 год было отправлено: 435398.2348
1.3.3 Из анализа данных видно, что отправки из страны D продолжают сокращаться по отношению к 2016,17 годам.
При этом из страны В поставки сохранили рост и составили больше половины от всех отправок за 2018 год.
Из страны А поставки остались примерно на том же уровне как и в 2017 году. Прослеживается небольшой рост 
поставок из страны С.</t>
  </si>
  <si>
    <t>1.4 В 2019 году к отправкам вернулась страна F
1.4.1 Всего было отправлено в 2019: 435398.2348 груза
1.4.2 Процентное отношение отправок из страны А и В к общему отправенному весу испытывает спад, но все также составляют
более 90% от отправленного груза.
1.4.3. Из страны С отправки стабилизировались, но составляют лишь чуть менее 5 процентов от отправленного груза
1.4.4  Из страны G отправки были немного увеличены.</t>
  </si>
  <si>
    <r>
      <t xml:space="preserve">Подводя итоги по отправленному грузу можно заметить ,что поставки были увеличены в 2016 году более чем в два раза,
но с 2018 года начали заметен постепенный спад. Общая итоговая сумма отправленного груза за период 2016-19 гг
</t>
    </r>
    <r>
      <rPr>
        <b/>
        <sz val="14"/>
        <color theme="1"/>
        <rFont val="Calibri"/>
        <family val="2"/>
        <charset val="204"/>
        <scheme val="minor"/>
      </rPr>
      <t>составила 1.453.417,827 груза</t>
    </r>
  </si>
  <si>
    <r>
      <t>Потери груза в 2016 году зафиксированы как наименьшие по отношению к 
остальным годам.
Общий процент потерь составил чуть более</t>
    </r>
    <r>
      <rPr>
        <b/>
        <sz val="14"/>
        <color theme="1"/>
        <rFont val="Calibri"/>
        <family val="2"/>
        <charset val="204"/>
        <scheme val="minor"/>
      </rPr>
      <t xml:space="preserve"> 10.17%</t>
    </r>
    <r>
      <rPr>
        <sz val="11"/>
        <color theme="1"/>
        <rFont val="Calibri"/>
        <family val="2"/>
        <scheme val="minor"/>
      </rPr>
      <t xml:space="preserve"> от суммы отправленного груза 
за 2016=19 гг, что составило </t>
    </r>
    <r>
      <rPr>
        <b/>
        <sz val="14"/>
        <color theme="1"/>
        <rFont val="Calibri"/>
        <family val="2"/>
        <charset val="204"/>
        <scheme val="minor"/>
      </rPr>
      <t>147754.4442</t>
    </r>
    <r>
      <rPr>
        <sz val="11"/>
        <color theme="1"/>
        <rFont val="Calibri"/>
        <family val="2"/>
        <scheme val="minor"/>
      </rPr>
      <t xml:space="preserve"> груза.</t>
    </r>
  </si>
  <si>
    <t>Длина маршрута</t>
  </si>
  <si>
    <t>Количество по полю № судовой партии</t>
  </si>
  <si>
    <t>Столбец1</t>
  </si>
  <si>
    <t>Сумма</t>
  </si>
  <si>
    <t>Среднее</t>
  </si>
  <si>
    <t>С нарастающим итогом</t>
  </si>
  <si>
    <t>Количество</t>
  </si>
  <si>
    <r>
      <t xml:space="preserve">Проанализировав данные об отправках из каждого порта каждой страны, можно сделать следующие выводы:
1. Из страны А груз отправлялся всего из 4-х портов, наибольшее количетсво судовых партий отправилось из порта №7. Общее количество судовых партий составило 100.
2. Из страны В груз отправлялся из 10-ти портов, наибольшее количество судовых партий отправилось из порта №2 и №13, общее количество судовых партий составило 136.
3. Из стран С, D, E, F, G, H было отправлено 27 судовых партий с грузом
</t>
    </r>
    <r>
      <rPr>
        <sz val="14"/>
        <color rgb="FFFF0000"/>
        <rFont val="Calibri"/>
        <family val="2"/>
        <charset val="204"/>
        <scheme val="minor"/>
      </rPr>
      <t xml:space="preserve">4. Длина маршрута из любого порта отправки до места назнчанения составляет 28 дней.
</t>
    </r>
    <r>
      <rPr>
        <b/>
        <sz val="14"/>
        <rFont val="Calibri"/>
        <family val="2"/>
        <charset val="204"/>
        <scheme val="minor"/>
      </rPr>
      <t xml:space="preserve">5. Общее число судовых партий составляет 263 </t>
    </r>
  </si>
  <si>
    <t>Процент от общего
 количеста судовых партий</t>
  </si>
  <si>
    <t>По данным таблицы хорошо видно что основной в почти половине отправок проводил инспекцию 
сюрвейер 1, что составляет более 665691 груза. Также сюрвейер №6 учавствовал в 22% отправок, а сюрвейер №5 в более чем 18 процентов. Остальные сюрвейры учавствовали в общей сложности в чуть более 15 процентах отправок.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</si>
</sst>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Segoe UI Light"/>
      <family val="2"/>
      <charset val="204"/>
    </font>
    <font>
      <sz val="11"/>
      <color theme="1"/>
      <name val="Segoe UI Light"/>
      <family val="2"/>
      <charset val="204"/>
    </font>
    <font>
      <sz val="11"/>
      <name val="Segoe UI Light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9" fontId="7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horizontal="left" vertical="center" wrapText="1" indent="1"/>
    </xf>
    <xf numFmtId="0" fontId="4" fillId="0" borderId="0" xfId="0" applyFont="1"/>
    <xf numFmtId="0" fontId="5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14" fontId="4" fillId="2" borderId="1" xfId="0" applyNumberFormat="1" applyFont="1" applyFill="1" applyBorder="1" applyAlignment="1">
      <alignment horizontal="left" vertical="center" indent="1"/>
    </xf>
    <xf numFmtId="14" fontId="5" fillId="2" borderId="1" xfId="0" applyNumberFormat="1" applyFont="1" applyFill="1" applyBorder="1" applyAlignment="1">
      <alignment horizontal="left" vertical="center" wrapText="1" indent="1"/>
    </xf>
    <xf numFmtId="3" fontId="4" fillId="2" borderId="1" xfId="0" applyNumberFormat="1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wrapText="1" indent="1"/>
    </xf>
    <xf numFmtId="0" fontId="3" fillId="3" borderId="2" xfId="0" applyFont="1" applyFill="1" applyBorder="1" applyAlignment="1">
      <alignment horizontal="right" vertical="center" wrapText="1" indent="1"/>
    </xf>
    <xf numFmtId="14" fontId="5" fillId="3" borderId="1" xfId="0" applyNumberFormat="1" applyFont="1" applyFill="1" applyBorder="1" applyAlignment="1">
      <alignment horizontal="right" vertical="center" wrapText="1" indent="1"/>
    </xf>
    <xf numFmtId="3" fontId="4" fillId="3" borderId="2" xfId="0" applyNumberFormat="1" applyFont="1" applyFill="1" applyBorder="1" applyAlignment="1">
      <alignment horizontal="right" vertical="center" indent="1"/>
    </xf>
    <xf numFmtId="14" fontId="4" fillId="3" borderId="1" xfId="0" applyNumberFormat="1" applyFont="1" applyFill="1" applyBorder="1" applyAlignment="1">
      <alignment horizontal="right" vertical="center" indent="1"/>
    </xf>
    <xf numFmtId="0" fontId="4" fillId="0" borderId="0" xfId="0" applyFont="1" applyAlignment="1">
      <alignment horizontal="right" inden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6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wrapText="1"/>
    </xf>
    <xf numFmtId="10" fontId="0" fillId="0" borderId="0" xfId="2" applyNumberFormat="1" applyFont="1"/>
    <xf numFmtId="0" fontId="6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6" fillId="4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/>
    </xf>
    <xf numFmtId="10" fontId="6" fillId="4" borderId="0" xfId="2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6" fillId="4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6" fillId="4" borderId="3" xfId="0" applyFont="1" applyFill="1" applyBorder="1"/>
    <xf numFmtId="0" fontId="6" fillId="4" borderId="4" xfId="0" applyNumberFormat="1" applyFont="1" applyFill="1" applyBorder="1"/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wrapText="1"/>
    </xf>
    <xf numFmtId="164" fontId="0" fillId="0" borderId="0" xfId="2" applyNumberFormat="1" applyFont="1" applyAlignment="1">
      <alignment horizontal="right"/>
    </xf>
  </cellXfs>
  <cellStyles count="3">
    <cellStyle name="Обычный" xfId="0" builtinId="0"/>
    <cellStyle name="Обычный 2" xfId="1" xr:uid="{00000000-0005-0000-0000-000001000000}"/>
    <cellStyle name="Процентный" xfId="2" builtinId="5"/>
  </cellStyles>
  <dxfs count="27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charset val="204"/>
        <scheme val="none"/>
      </font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center" textRotation="0" wrapText="0" relativeIndent="1" justifyLastLine="0" shrinkToFit="0" readingOrder="0"/>
      <border diagonalUp="0" diagonalDown="0" outline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charset val="204"/>
        <scheme val="none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right" vertical="center" textRotation="0" wrapText="0" relativeIndent="1" justifyLastLine="0" shrinkToFit="0" readingOrder="0"/>
      <border diagonalUp="0" diagonalDown="0" outline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charset val="204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family val="2"/>
        <charset val="204"/>
        <scheme val="none"/>
      </font>
      <numFmt numFmtId="19" formatCode="dd/mm/yyyy"/>
      <fill>
        <patternFill patternType="solid">
          <fgColor indexed="64"/>
          <bgColor theme="0" tint="-4.9989318521683403E-2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charset val="20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charset val="20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family val="2"/>
        <charset val="20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relativeIndent="1" justifyLastLine="0" shrinkToFit="0" readingOrder="0"/>
      <border diagonalUp="0" diagonalDown="0" outline="0">
        <left style="hair">
          <color theme="0" tint="-0.24994659260841701"/>
        </left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family val="2"/>
        <charset val="204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1" indent="0" justifyLastLine="0" shrinkToFit="0" readingOrder="0"/>
      <border diagonalUp="0" diagonalDown="0" outline="0">
        <left style="hair">
          <color theme="0" tint="-0.24994659260841701"/>
        </left>
        <right/>
        <top style="hair">
          <color theme="0" tint="-0.24994659260841701"/>
        </top>
        <bottom style="hair">
          <color theme="0" tint="-0.24994659260841701"/>
        </bottom>
      </border>
    </dxf>
    <dxf>
      <border outline="0">
        <left style="thin">
          <color indexed="64"/>
        </left>
        <right style="hair">
          <color theme="0" tint="-0.24994659260841701"/>
        </right>
      </border>
    </dxf>
    <dxf>
      <font>
        <strike val="0"/>
        <outline val="0"/>
        <shadow val="0"/>
        <u val="none"/>
        <vertAlign val="baseline"/>
        <sz val="11"/>
        <name val="Segoe UI Light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name val="Segoe UI Light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[example.xlsx]Отчет!Сводная таблица7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01327392442251"/>
          <c:y val="0.23839129483814522"/>
          <c:w val="0.62118285214348201"/>
          <c:h val="0.58122411781860606"/>
        </c:manualLayout>
      </c:layout>
      <c:lineChart>
        <c:grouping val="standard"/>
        <c:varyColors val="0"/>
        <c:ser>
          <c:idx val="0"/>
          <c:order val="0"/>
          <c:tx>
            <c:strRef>
              <c:f>Отчет!$B$3:$B$4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Отчет!$A$5:$A$9</c:f>
              <c:strCache>
                <c:ptCount val="4"/>
                <c:pt idx="0">
                  <c:v>Страна A</c:v>
                </c:pt>
                <c:pt idx="1">
                  <c:v>Страна B</c:v>
                </c:pt>
                <c:pt idx="2">
                  <c:v>Страна C</c:v>
                </c:pt>
                <c:pt idx="3">
                  <c:v>Страна D</c:v>
                </c:pt>
              </c:strCache>
            </c:strRef>
          </c:cat>
          <c:val>
            <c:numRef>
              <c:f>Отчет!$B$5:$B$9</c:f>
              <c:numCache>
                <c:formatCode>General</c:formatCode>
                <c:ptCount val="4"/>
                <c:pt idx="0">
                  <c:v>99255.892400000012</c:v>
                </c:pt>
                <c:pt idx="1">
                  <c:v>82657.796199999997</c:v>
                </c:pt>
                <c:pt idx="2">
                  <c:v>5248.8855999999996</c:v>
                </c:pt>
                <c:pt idx="3">
                  <c:v>16680.7814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7-495A-9728-2FC00992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372752"/>
        <c:axId val="1273376496"/>
      </c:lineChart>
      <c:catAx>
        <c:axId val="12733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76496"/>
        <c:crosses val="autoZero"/>
        <c:auto val="1"/>
        <c:lblAlgn val="ctr"/>
        <c:lblOffset val="100"/>
        <c:noMultiLvlLbl val="0"/>
      </c:catAx>
      <c:valAx>
        <c:axId val="12733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Количество отправок с указанием порта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Страна C Порт погрузки №16</c:v>
              </c:pt>
              <c:pt idx="1">
                <c:v>Страна C Порт погрузки №3</c:v>
              </c:pt>
              <c:pt idx="2">
                <c:v>Страна C Порт погрузки №4</c:v>
              </c:pt>
              <c:pt idx="3">
                <c:v>Страна D Порт погрузки №12</c:v>
              </c:pt>
              <c:pt idx="4">
                <c:v>Страна D Порт погрузки №6</c:v>
              </c:pt>
              <c:pt idx="5">
                <c:v>Страна D Порт погрузки №9</c:v>
              </c:pt>
              <c:pt idx="6">
                <c:v>Страна E Порт погрузки №11</c:v>
              </c:pt>
              <c:pt idx="7">
                <c:v>Страна F Порт погрузки №12</c:v>
              </c:pt>
              <c:pt idx="8">
                <c:v>Страна G Порт погрузки №12</c:v>
              </c:pt>
              <c:pt idx="9">
                <c:v>Страна H Порт погрузки №14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1</c:v>
              </c:pt>
              <c:pt idx="2">
                <c:v>3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6</c:v>
              </c:pt>
              <c:pt idx="8">
                <c:v>4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CA3-49AF-9A2E-D820E9B61D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7842815"/>
        <c:axId val="227843231"/>
      </c:barChart>
      <c:catAx>
        <c:axId val="2278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843231"/>
        <c:crosses val="autoZero"/>
        <c:auto val="1"/>
        <c:lblAlgn val="ctr"/>
        <c:lblOffset val="100"/>
        <c:noMultiLvlLbl val="0"/>
      </c:catAx>
      <c:valAx>
        <c:axId val="2278432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4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[example.xlsx]Отчет!Сводная таблица19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Отчет!$B$126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18-45C0-9C6E-471F5501DF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18-45C0-9C6E-471F5501DF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18-45C0-9C6E-471F5501DF0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18-45C0-9C6E-471F5501DF0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18-45C0-9C6E-471F5501DF0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18-45C0-9C6E-471F5501DF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Отчет!$A$127:$A$133</c:f>
              <c:strCache>
                <c:ptCount val="6"/>
                <c:pt idx="0">
                  <c:v>Сюрвейер №1</c:v>
                </c:pt>
                <c:pt idx="1">
                  <c:v>Сюрвейер №2</c:v>
                </c:pt>
                <c:pt idx="2">
                  <c:v>Сюрвейер №3</c:v>
                </c:pt>
                <c:pt idx="3">
                  <c:v>Сюрвейер №4</c:v>
                </c:pt>
                <c:pt idx="4">
                  <c:v>Сюрвейер №5</c:v>
                </c:pt>
                <c:pt idx="5">
                  <c:v>Сюрвейер №6</c:v>
                </c:pt>
              </c:strCache>
            </c:strRef>
          </c:cat>
          <c:val>
            <c:numRef>
              <c:f>Отчет!$B$127:$B$133</c:f>
              <c:numCache>
                <c:formatCode>General</c:formatCode>
                <c:ptCount val="6"/>
                <c:pt idx="0">
                  <c:v>665691.77220000001</c:v>
                </c:pt>
                <c:pt idx="1">
                  <c:v>89721.023400000005</c:v>
                </c:pt>
                <c:pt idx="2">
                  <c:v>76622.454800000007</c:v>
                </c:pt>
                <c:pt idx="3">
                  <c:v>16526.885999999999</c:v>
                </c:pt>
                <c:pt idx="4">
                  <c:v>250339.06200000001</c:v>
                </c:pt>
                <c:pt idx="5">
                  <c:v>354516.62840000005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18-45C0-9C6E-471F5501DF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Процент от общего кол-ва судовых партий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B5-42B2-B524-5F0D87C877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B5-42B2-B524-5F0D87C877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B5-42B2-B524-5F0D87C877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B5-42B2-B524-5F0D87C877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9B5-42B2-B524-5F0D87C8772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9B5-42B2-B524-5F0D87C87725}"/>
              </c:ext>
            </c:extLst>
          </c:dPt>
          <c:val>
            <c:numRef>
              <c:f>Отчет!$D$127:$D$132</c:f>
              <c:numCache>
                <c:formatCode>0.0%</c:formatCode>
                <c:ptCount val="6"/>
                <c:pt idx="0">
                  <c:v>0.4220532319391635</c:v>
                </c:pt>
                <c:pt idx="1">
                  <c:v>7.2243346007604556E-2</c:v>
                </c:pt>
                <c:pt idx="2">
                  <c:v>4.9429657794676805E-2</c:v>
                </c:pt>
                <c:pt idx="3">
                  <c:v>4.5627376425855515E-2</c:v>
                </c:pt>
                <c:pt idx="4">
                  <c:v>0.18631178707224336</c:v>
                </c:pt>
                <c:pt idx="5">
                  <c:v>0.22433460076045628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B5-42B2-B524-5F0D87C8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59B5-42B2-B524-5F0D87C8772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59B5-42B2-B524-5F0D87C8772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59B5-42B2-B524-5F0D87C8772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59B5-42B2-B524-5F0D87C8772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59B5-42B2-B524-5F0D87C8772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59B5-42B2-B524-5F0D87C87725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Отчет!$E$127:$E$132</c15:sqref>
                        </c15:formulaRef>
                      </c:ext>
                    </c:extLst>
                    <c:numCache>
                      <c:formatCode>0.0%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59B5-42B2-B524-5F0D87C87725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59B5-42B2-B524-5F0D87C8772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59B5-42B2-B524-5F0D87C8772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59B5-42B2-B524-5F0D87C8772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59B5-42B2-B524-5F0D87C8772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59B5-42B2-B524-5F0D87C8772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59B5-42B2-B524-5F0D87C87725}"/>
                    </c:ext>
                  </c:extLst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Отчет!$F$127:$F$132</c15:sqref>
                        </c15:formulaRef>
                      </c:ext>
                    </c:extLst>
                    <c:numCache>
                      <c:formatCode>0.0%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59B5-42B2-B524-5F0D87C8772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[example.xlsx]Отчет!Сводная таблица8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69203849518813"/>
          <c:y val="0.21524314668999708"/>
          <c:w val="0.62164129483814523"/>
          <c:h val="0.56159886264216974"/>
        </c:manualLayout>
      </c:layout>
      <c:lineChart>
        <c:grouping val="standard"/>
        <c:varyColors val="0"/>
        <c:ser>
          <c:idx val="0"/>
          <c:order val="0"/>
          <c:tx>
            <c:strRef>
              <c:f>Отчет!$B$11:$B$12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Отчет!$A$13:$A$20</c:f>
              <c:strCache>
                <c:ptCount val="7"/>
                <c:pt idx="0">
                  <c:v>Страна A</c:v>
                </c:pt>
                <c:pt idx="1">
                  <c:v>Страна B</c:v>
                </c:pt>
                <c:pt idx="2">
                  <c:v>Страна C</c:v>
                </c:pt>
                <c:pt idx="3">
                  <c:v>Страна D</c:v>
                </c:pt>
                <c:pt idx="4">
                  <c:v>Страна E</c:v>
                </c:pt>
                <c:pt idx="5">
                  <c:v>Страна F</c:v>
                </c:pt>
                <c:pt idx="6">
                  <c:v>Страна H</c:v>
                </c:pt>
              </c:strCache>
            </c:strRef>
          </c:cat>
          <c:val>
            <c:numRef>
              <c:f>Отчет!$B$13:$B$20</c:f>
              <c:numCache>
                <c:formatCode>General</c:formatCode>
                <c:ptCount val="7"/>
                <c:pt idx="0">
                  <c:v>182153.63839999997</c:v>
                </c:pt>
                <c:pt idx="1">
                  <c:v>223115.87520000001</c:v>
                </c:pt>
                <c:pt idx="2">
                  <c:v>8669.2096000000001</c:v>
                </c:pt>
                <c:pt idx="3">
                  <c:v>5303.9349999999995</c:v>
                </c:pt>
                <c:pt idx="4">
                  <c:v>5516.16</c:v>
                </c:pt>
                <c:pt idx="5">
                  <c:v>16620.774000000001</c:v>
                </c:pt>
                <c:pt idx="6">
                  <c:v>6183.0955999999996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C-40DB-95ED-A083BD48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98368"/>
        <c:axId val="1178891296"/>
      </c:lineChart>
      <c:catAx>
        <c:axId val="11788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891296"/>
        <c:crosses val="autoZero"/>
        <c:auto val="1"/>
        <c:lblAlgn val="ctr"/>
        <c:lblOffset val="100"/>
        <c:noMultiLvlLbl val="0"/>
      </c:catAx>
      <c:valAx>
        <c:axId val="11788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8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[example.xlsx]Отчет!Сводная таблица9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Отчет!$B$22:$B$23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Отчет!$A$24:$A$29</c:f>
              <c:strCache>
                <c:ptCount val="5"/>
                <c:pt idx="0">
                  <c:v>Страна A</c:v>
                </c:pt>
                <c:pt idx="1">
                  <c:v>Страна B</c:v>
                </c:pt>
                <c:pt idx="2">
                  <c:v>Страна C</c:v>
                </c:pt>
                <c:pt idx="3">
                  <c:v>Страна D</c:v>
                </c:pt>
                <c:pt idx="4">
                  <c:v>Страна G</c:v>
                </c:pt>
              </c:strCache>
            </c:strRef>
          </c:cat>
          <c:val>
            <c:numRef>
              <c:f>Отчет!$B$24:$B$29</c:f>
              <c:numCache>
                <c:formatCode>General</c:formatCode>
                <c:ptCount val="5"/>
                <c:pt idx="0">
                  <c:v>179055.80960000001</c:v>
                </c:pt>
                <c:pt idx="1">
                  <c:v>232124.5742</c:v>
                </c:pt>
                <c:pt idx="2">
                  <c:v>18360.580999999998</c:v>
                </c:pt>
                <c:pt idx="3">
                  <c:v>995.32</c:v>
                </c:pt>
                <c:pt idx="4">
                  <c:v>4861.95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3-4ABF-AAF9-03E15C885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346544"/>
        <c:axId val="1273364016"/>
      </c:lineChart>
      <c:catAx>
        <c:axId val="12733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64016"/>
        <c:crosses val="autoZero"/>
        <c:auto val="1"/>
        <c:lblAlgn val="ctr"/>
        <c:lblOffset val="100"/>
        <c:noMultiLvlLbl val="0"/>
      </c:catAx>
      <c:valAx>
        <c:axId val="12733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[example.xlsx]Отчет!Сводная таблица10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02537182852143"/>
          <c:y val="0.25041229221347333"/>
          <c:w val="0.69736351706036748"/>
          <c:h val="0.52644757946923304"/>
        </c:manualLayout>
      </c:layout>
      <c:lineChart>
        <c:grouping val="standard"/>
        <c:varyColors val="0"/>
        <c:ser>
          <c:idx val="0"/>
          <c:order val="0"/>
          <c:tx>
            <c:strRef>
              <c:f>Отчет!$B$31:$B$32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Отчет!$A$33:$A$39</c:f>
              <c:strCache>
                <c:ptCount val="6"/>
                <c:pt idx="0">
                  <c:v>Страна A</c:v>
                </c:pt>
                <c:pt idx="1">
                  <c:v>Страна B</c:v>
                </c:pt>
                <c:pt idx="2">
                  <c:v>Страна C</c:v>
                </c:pt>
                <c:pt idx="3">
                  <c:v>Страна D</c:v>
                </c:pt>
                <c:pt idx="4">
                  <c:v>Страна F</c:v>
                </c:pt>
                <c:pt idx="5">
                  <c:v>Страна G</c:v>
                </c:pt>
              </c:strCache>
            </c:strRef>
          </c:cat>
          <c:val>
            <c:numRef>
              <c:f>Отчет!$B$33:$B$39</c:f>
              <c:numCache>
                <c:formatCode>General</c:formatCode>
                <c:ptCount val="6"/>
                <c:pt idx="0">
                  <c:v>144499.954</c:v>
                </c:pt>
                <c:pt idx="1">
                  <c:v>174731.30599999998</c:v>
                </c:pt>
                <c:pt idx="2">
                  <c:v>17798.078000000001</c:v>
                </c:pt>
                <c:pt idx="3">
                  <c:v>5023.8472000000002</c:v>
                </c:pt>
                <c:pt idx="4">
                  <c:v>13403.377400000001</c:v>
                </c:pt>
                <c:pt idx="5">
                  <c:v>11156.986000000001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D-4CD4-8AFB-1717932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91536"/>
        <c:axId val="1323586128"/>
      </c:lineChart>
      <c:catAx>
        <c:axId val="13235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586128"/>
        <c:crosses val="autoZero"/>
        <c:auto val="1"/>
        <c:lblAlgn val="ctr"/>
        <c:lblOffset val="100"/>
        <c:noMultiLvlLbl val="0"/>
      </c:catAx>
      <c:valAx>
        <c:axId val="13235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5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[example.xlsx]Отчет!Сводная таблица2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Отчет!$B$48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Отчет!$A$49:$A$53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Отчет!$B$49:$B$53</c:f>
              <c:numCache>
                <c:formatCode>General</c:formatCode>
                <c:ptCount val="4"/>
                <c:pt idx="0">
                  <c:v>203843.35560000001</c:v>
                </c:pt>
                <c:pt idx="1">
                  <c:v>447562.68780000001</c:v>
                </c:pt>
                <c:pt idx="2">
                  <c:v>435398.23479999992</c:v>
                </c:pt>
                <c:pt idx="3">
                  <c:v>366613.54860000004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B00-9C20-DB1A5C20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218543"/>
        <c:axId val="69211887"/>
      </c:barChart>
      <c:catAx>
        <c:axId val="692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11887"/>
        <c:crosses val="autoZero"/>
        <c:auto val="1"/>
        <c:lblAlgn val="ctr"/>
        <c:lblOffset val="100"/>
        <c:noMultiLvlLbl val="0"/>
      </c:catAx>
      <c:valAx>
        <c:axId val="692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[example.xlsx]Отчет!Сводная таблица2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Отчет!$B$48</c:f>
              <c:strCache>
                <c:ptCount val="1"/>
                <c:pt idx="0">
                  <c:v>Итог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Отчет!$A$49:$A$53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Отчет!$B$49:$B$53</c:f>
              <c:numCache>
                <c:formatCode>General</c:formatCode>
                <c:ptCount val="4"/>
                <c:pt idx="0">
                  <c:v>203843.35560000001</c:v>
                </c:pt>
                <c:pt idx="1">
                  <c:v>447562.68780000001</c:v>
                </c:pt>
                <c:pt idx="2">
                  <c:v>435398.23479999992</c:v>
                </c:pt>
                <c:pt idx="3">
                  <c:v>366613.54860000004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2-46A7-9456-23F6A2FA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07743"/>
        <c:axId val="217906911"/>
      </c:lineChart>
      <c:catAx>
        <c:axId val="2179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906911"/>
        <c:crosses val="autoZero"/>
        <c:auto val="1"/>
        <c:lblAlgn val="ctr"/>
        <c:lblOffset val="100"/>
        <c:noMultiLvlLbl val="0"/>
      </c:catAx>
      <c:valAx>
        <c:axId val="2179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9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53145599823538"/>
          <c:y val="8.0109265954831768E-2"/>
          <c:w val="0.22078456338960215"/>
          <c:h val="7.2878373252631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[example.xlsx]Отчет!Сводная таблица4</c:name>
    <c:fmtId val="29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Отчет!$B$41</c:f>
              <c:strCache>
                <c:ptCount val="1"/>
                <c:pt idx="0">
                  <c:v>Сумма по полю Вес в порту погрузки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Отчет!$A$42:$A$46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Отчет!$B$42:$B$46</c:f>
              <c:numCache>
                <c:formatCode>General</c:formatCode>
                <c:ptCount val="4"/>
                <c:pt idx="0">
                  <c:v>174907.98860000001</c:v>
                </c:pt>
                <c:pt idx="1">
                  <c:v>445471.07340000005</c:v>
                </c:pt>
                <c:pt idx="2">
                  <c:v>434642.15019999986</c:v>
                </c:pt>
                <c:pt idx="3">
                  <c:v>398396.61460000009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7-46D9-9DA5-D299E79CDA7D}"/>
            </c:ext>
          </c:extLst>
        </c:ser>
        <c:ser>
          <c:idx val="1"/>
          <c:order val="1"/>
          <c:tx>
            <c:strRef>
              <c:f>Отчет!$C$41</c:f>
              <c:strCache>
                <c:ptCount val="1"/>
                <c:pt idx="0">
                  <c:v>Сумма по полю Вес в порту выгрузки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Отчет!$A$42:$A$46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Отчет!$C$42:$C$46</c:f>
              <c:numCache>
                <c:formatCode>General</c:formatCode>
                <c:ptCount val="4"/>
                <c:pt idx="0">
                  <c:v>164691.56959999999</c:v>
                </c:pt>
                <c:pt idx="1">
                  <c:v>397619.80059999996</c:v>
                </c:pt>
                <c:pt idx="2">
                  <c:v>387558.59419999999</c:v>
                </c:pt>
                <c:pt idx="3">
                  <c:v>355793.41820000001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7-46D9-9DA5-D299E79C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9727"/>
        <c:axId val="72783903"/>
      </c:lineChart>
      <c:catAx>
        <c:axId val="727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83903"/>
        <c:crosses val="autoZero"/>
        <c:auto val="1"/>
        <c:lblAlgn val="ctr"/>
        <c:lblOffset val="100"/>
        <c:noMultiLvlLbl val="0"/>
      </c:catAx>
      <c:valAx>
        <c:axId val="727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Количество отправок с указанием порта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Страна B Порт погрузки №10</c:v>
              </c:pt>
              <c:pt idx="1">
                <c:v>Страна B Порт погрузки №13</c:v>
              </c:pt>
              <c:pt idx="2">
                <c:v>Страна B Порт погрузки №15</c:v>
              </c:pt>
              <c:pt idx="3">
                <c:v>Страна B Порт погрузки №17</c:v>
              </c:pt>
              <c:pt idx="4">
                <c:v>Страна B Порт погрузки №18</c:v>
              </c:pt>
              <c:pt idx="5">
                <c:v>Страна B Порт погрузки №19</c:v>
              </c:pt>
              <c:pt idx="6">
                <c:v>Страна B Порт погрузки №2</c:v>
              </c:pt>
              <c:pt idx="7">
                <c:v>Страна B Порт погрузки №21</c:v>
              </c:pt>
              <c:pt idx="8">
                <c:v>Страна B Порт погрузки №22</c:v>
              </c:pt>
              <c:pt idx="9">
                <c:v>Страна B Порт погрузки №5</c:v>
              </c:pt>
              <c:pt idx="10">
                <c:v>Страна B Порт погрузки №8</c:v>
              </c:pt>
            </c:strLit>
          </c:cat>
          <c:val>
            <c:numLit>
              <c:formatCode>General</c:formatCode>
              <c:ptCount val="11"/>
              <c:pt idx="0">
                <c:v>2</c:v>
              </c:pt>
              <c:pt idx="1">
                <c:v>35</c:v>
              </c:pt>
              <c:pt idx="2">
                <c:v>1</c:v>
              </c:pt>
              <c:pt idx="3">
                <c:v>3</c:v>
              </c:pt>
              <c:pt idx="4">
                <c:v>1</c:v>
              </c:pt>
              <c:pt idx="5">
                <c:v>5</c:v>
              </c:pt>
              <c:pt idx="6">
                <c:v>65</c:v>
              </c:pt>
              <c:pt idx="7">
                <c:v>1</c:v>
              </c:pt>
              <c:pt idx="8">
                <c:v>3</c:v>
              </c:pt>
              <c:pt idx="9">
                <c:v>8</c:v>
              </c:pt>
              <c:pt idx="10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E3B0-4A2E-9C12-812392CF2E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7843647"/>
        <c:axId val="227783743"/>
      </c:barChart>
      <c:catAx>
        <c:axId val="2278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783743"/>
        <c:crosses val="autoZero"/>
        <c:auto val="1"/>
        <c:lblAlgn val="ctr"/>
        <c:lblOffset val="100"/>
        <c:noMultiLvlLbl val="0"/>
      </c:catAx>
      <c:valAx>
        <c:axId val="2277837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отправок с указанием порта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Страна A Порт погрузки №1</c:v>
              </c:pt>
              <c:pt idx="1">
                <c:v>Страна A Порт погрузки №20</c:v>
              </c:pt>
              <c:pt idx="2">
                <c:v>Страна A Порт погрузки №3</c:v>
              </c:pt>
              <c:pt idx="3">
                <c:v>Страна A Порт погрузки №7</c:v>
              </c:pt>
            </c:strLit>
          </c:cat>
          <c:val>
            <c:numLit>
              <c:formatCode>General</c:formatCode>
              <c:ptCount val="4"/>
              <c:pt idx="0">
                <c:v>12</c:v>
              </c:pt>
              <c:pt idx="1">
                <c:v>1</c:v>
              </c:pt>
              <c:pt idx="2">
                <c:v>5</c:v>
              </c:pt>
              <c:pt idx="3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0-0834-4434-8163-E149AB9477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783071"/>
        <c:axId val="72791391"/>
      </c:barChart>
      <c:catAx>
        <c:axId val="7278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91391"/>
        <c:crosses val="autoZero"/>
        <c:auto val="1"/>
        <c:lblAlgn val="ctr"/>
        <c:lblOffset val="100"/>
        <c:noMultiLvlLbl val="0"/>
      </c:catAx>
      <c:valAx>
        <c:axId val="727913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620643</xdr:colOff>
      <xdr:row>2</xdr:row>
      <xdr:rowOff>51027</xdr:rowOff>
    </xdr:from>
    <xdr:ext cx="3929586" cy="150169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588250" y="976313"/>
          <a:ext cx="3929586" cy="1501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Перед Вами база данных обработки грузов.</a:t>
          </a:r>
          <a:endParaRPr lang="ru-RU" sz="1100"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r>
            <a:rPr lang="ru-RU" sz="1100">
              <a:latin typeface="Segoe UI Light" panose="020B0502040204020203" pitchFamily="34" charset="0"/>
              <a:cs typeface="Segoe UI Light" panose="020B0502040204020203" pitchFamily="34" charset="0"/>
            </a:rPr>
            <a:t>Ожидание следующего результата по итогам выполнения:</a:t>
          </a:r>
        </a:p>
        <a:p>
          <a:endParaRPr lang="ru-RU" sz="1100"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r>
            <a:rPr lang="ru-RU" sz="1100">
              <a:latin typeface="Segoe UI Light" panose="020B0502040204020203" pitchFamily="34" charset="0"/>
              <a:cs typeface="Segoe UI Light" panose="020B0502040204020203" pitchFamily="34" charset="0"/>
            </a:rPr>
            <a:t>1. Анализ</a:t>
          </a:r>
          <a:r>
            <a:rPr lang="ru-RU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 данных</a:t>
          </a:r>
          <a:endParaRPr lang="ru-RU" sz="1100"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r>
            <a:rPr lang="ru-RU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2. Визуализация</a:t>
          </a:r>
        </a:p>
        <a:p>
          <a:r>
            <a:rPr lang="ru-RU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3. Выводы</a:t>
          </a:r>
          <a:endParaRPr lang="ru-RU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450273</xdr:colOff>
      <xdr:row>3</xdr:row>
      <xdr:rowOff>35748</xdr:rowOff>
    </xdr:from>
    <xdr:to>
      <xdr:col>20</xdr:col>
      <xdr:colOff>588818</xdr:colOff>
      <xdr:row>17</xdr:row>
      <xdr:rowOff>111948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73BA5B-D6F9-A3FF-5752-2E41C3B7A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34637</xdr:colOff>
      <xdr:row>3</xdr:row>
      <xdr:rowOff>54426</xdr:rowOff>
    </xdr:from>
    <xdr:to>
      <xdr:col>27</xdr:col>
      <xdr:colOff>554183</xdr:colOff>
      <xdr:row>17</xdr:row>
      <xdr:rowOff>121227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264F6F1-7BDD-273E-CD07-BD98E05B9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450272</xdr:colOff>
      <xdr:row>18</xdr:row>
      <xdr:rowOff>33091</xdr:rowOff>
    </xdr:from>
    <xdr:to>
      <xdr:col>21</xdr:col>
      <xdr:colOff>6864</xdr:colOff>
      <xdr:row>33</xdr:row>
      <xdr:rowOff>46698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7563800-E3E2-863C-C99F-CB4D6D744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72736</xdr:colOff>
      <xdr:row>18</xdr:row>
      <xdr:rowOff>47625</xdr:rowOff>
    </xdr:from>
    <xdr:to>
      <xdr:col>27</xdr:col>
      <xdr:colOff>536864</xdr:colOff>
      <xdr:row>33</xdr:row>
      <xdr:rowOff>34636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166399A-A4E3-132F-396A-AE41C235C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450273</xdr:colOff>
      <xdr:row>46</xdr:row>
      <xdr:rowOff>155863</xdr:rowOff>
    </xdr:from>
    <xdr:to>
      <xdr:col>20</xdr:col>
      <xdr:colOff>554182</xdr:colOff>
      <xdr:row>62</xdr:row>
      <xdr:rowOff>138546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10620A-1DBA-85BA-1EC1-496DABDC8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71005</xdr:colOff>
      <xdr:row>46</xdr:row>
      <xdr:rowOff>152832</xdr:rowOff>
    </xdr:from>
    <xdr:to>
      <xdr:col>27</xdr:col>
      <xdr:colOff>502227</xdr:colOff>
      <xdr:row>62</xdr:row>
      <xdr:rowOff>138545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8FFE9B4-4BAB-0E54-B112-84E35890B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404812</xdr:colOff>
      <xdr:row>34</xdr:row>
      <xdr:rowOff>33338</xdr:rowOff>
    </xdr:from>
    <xdr:to>
      <xdr:col>27</xdr:col>
      <xdr:colOff>547687</xdr:colOff>
      <xdr:row>45</xdr:row>
      <xdr:rowOff>119062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0E25FE8-978B-06BF-4E90-C36F05B1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536863</xdr:colOff>
      <xdr:row>85</xdr:row>
      <xdr:rowOff>187036</xdr:rowOff>
    </xdr:from>
    <xdr:to>
      <xdr:col>13</xdr:col>
      <xdr:colOff>329045</xdr:colOff>
      <xdr:row>100</xdr:row>
      <xdr:rowOff>72736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D38C66B-0B3C-4374-81E2-4FD3CFD99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509587</xdr:colOff>
      <xdr:row>69</xdr:row>
      <xdr:rowOff>23812</xdr:rowOff>
    </xdr:from>
    <xdr:to>
      <xdr:col>13</xdr:col>
      <xdr:colOff>285750</xdr:colOff>
      <xdr:row>82</xdr:row>
      <xdr:rowOff>176893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402631C-6D20-468A-88B7-08A428731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427921</xdr:colOff>
      <xdr:row>102</xdr:row>
      <xdr:rowOff>27734</xdr:rowOff>
    </xdr:from>
    <xdr:to>
      <xdr:col>13</xdr:col>
      <xdr:colOff>363682</xdr:colOff>
      <xdr:row>120</xdr:row>
      <xdr:rowOff>17317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639B9AC-4D56-4332-B194-813B47C92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487216</xdr:colOff>
      <xdr:row>135</xdr:row>
      <xdr:rowOff>14288</xdr:rowOff>
    </xdr:from>
    <xdr:to>
      <xdr:col>2</xdr:col>
      <xdr:colOff>1973035</xdr:colOff>
      <xdr:row>150</xdr:row>
      <xdr:rowOff>149679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72E7A0A-28CB-4A9B-8077-F6A9AA908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2313215</xdr:colOff>
      <xdr:row>134</xdr:row>
      <xdr:rowOff>186416</xdr:rowOff>
    </xdr:from>
    <xdr:to>
      <xdr:col>9</xdr:col>
      <xdr:colOff>95251</xdr:colOff>
      <xdr:row>150</xdr:row>
      <xdr:rowOff>122464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E35E278-FE93-4B30-B122-CAC7E7C92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.murasheva\AppData\Local\Microsoft\Windows\INetCache\Content.Outlook\UM9TGE78\&#1057;.&#1041;.%20&#1050;&#1072;&#1095;&#1077;&#1089;&#1090;&#1074;&#1086;%20&#1042;&#1099;&#1075;&#1088;&#1091;&#1079;&#1082;&#1072;%20&#1089;&#1091;&#1076;&#1086;&#1074;%202019%20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ход судов Входной контроль"/>
      <sheetName val="Справочник"/>
      <sheetName val="Сводная таблица"/>
      <sheetName val="Графики_Вх.контроль-Сюрвей"/>
    </sheetNames>
    <sheetDataSet>
      <sheetData sheetId="0" refreshError="1"/>
      <sheetData sheetId="1">
        <row r="2">
          <cell r="A2" t="str">
            <v>Бразилия</v>
          </cell>
          <cell r="C2" t="str">
            <v>ГМО</v>
          </cell>
        </row>
        <row r="3">
          <cell r="A3" t="str">
            <v>Парагвай</v>
          </cell>
          <cell r="C3" t="str">
            <v>не ГМО</v>
          </cell>
        </row>
        <row r="4">
          <cell r="A4" t="str">
            <v>Уругвай</v>
          </cell>
        </row>
        <row r="5">
          <cell r="A5" t="str">
            <v>США</v>
          </cell>
        </row>
        <row r="6">
          <cell r="A6" t="str">
            <v>Россия</v>
          </cell>
        </row>
        <row r="7">
          <cell r="A7" t="str">
            <v>Украина</v>
          </cell>
        </row>
        <row r="8">
          <cell r="A8" t="str">
            <v>Аргентина</v>
          </cell>
        </row>
        <row r="9">
          <cell r="A9" t="str">
            <v>Румыния</v>
          </cell>
        </row>
        <row r="10">
          <cell r="A10" t="str">
            <v>Канада</v>
          </cell>
        </row>
        <row r="11">
          <cell r="A11" t="str">
            <v>Нигерия</v>
          </cell>
        </row>
        <row r="12">
          <cell r="A12" t="str">
            <v>Сербия</v>
          </cell>
        </row>
        <row r="13">
          <cell r="A13" t="str">
            <v>США</v>
          </cell>
        </row>
        <row r="14">
          <cell r="A14" t="str">
            <v>Хорватия</v>
          </cell>
        </row>
      </sheetData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854.33176134259" createdVersion="8" refreshedVersion="8" minRefreshableVersion="3" recordCount="265" xr:uid="{E208D8CE-9C2A-4919-AAB4-D27E041EEE73}">
  <cacheSource type="worksheet">
    <worksheetSource ref="A1:H1048576" sheet="Database"/>
  </cacheSource>
  <cacheFields count="12">
    <cacheField name="№ судовой партии" numFmtId="0">
      <sharedItems containsString="0" containsBlank="1" containsNumber="1" containsInteger="1" minValue="1" maxValue="263"/>
    </cacheField>
    <cacheField name="Страна происхождения груза" numFmtId="0">
      <sharedItems containsBlank="1" count="9">
        <s v="Страна A"/>
        <s v="Страна B"/>
        <s v="Страна C"/>
        <s v="Страна D"/>
        <s v="Страна E"/>
        <s v="Страна F"/>
        <s v="Страна H"/>
        <s v="Страна G"/>
        <m/>
      </sharedItems>
    </cacheField>
    <cacheField name="Порт погрузки" numFmtId="0">
      <sharedItems containsBlank="1" count="23">
        <s v="Порт погрузки №1"/>
        <s v="Порт погрузки №2"/>
        <s v="Порт погрузки №3"/>
        <s v="Порт погрузки №4"/>
        <s v="Порт погрузки №6"/>
        <s v="Порт погрузки №5"/>
        <s v="Порт погрузки №7"/>
        <s v="Порт погрузки №8"/>
        <s v="Порт погрузки №9"/>
        <s v="Порт погрузки №11"/>
        <s v="Порт погрузки №10"/>
        <s v="Порт погрузки №12"/>
        <s v="Порт погрузки №13"/>
        <s v="Порт погрузки №14"/>
        <s v="Порт погрузки №21"/>
        <s v="Порт погрузки №20"/>
        <s v="Порт погрузки №16"/>
        <s v="Порт погрузки №19"/>
        <s v="Порт погрузки №15"/>
        <s v="Порт погрузки №18"/>
        <s v="Порт погрузки №17"/>
        <s v="Порт погрузки №22"/>
        <m/>
      </sharedItems>
    </cacheField>
    <cacheField name="Сюрвейер на погрузке" numFmtId="0">
      <sharedItems containsBlank="1"/>
    </cacheField>
    <cacheField name="Дата выхода из порта погрузки" numFmtId="0">
      <sharedItems containsNonDate="0" containsDate="1" containsString="0" containsBlank="1" minDate="2016-07-11T00:00:00" maxDate="2019-11-27T00:00:00" count="223">
        <d v="2016-07-11T00:00:00"/>
        <d v="2016-07-15T00:00:00"/>
        <d v="2016-07-24T00:00:00"/>
        <d v="2016-07-25T00:00:00"/>
        <d v="2016-07-29T00:00:00"/>
        <d v="2016-08-01T00:00:00"/>
        <d v="2016-08-09T00:00:00"/>
        <d v="2016-08-24T00:00:00"/>
        <d v="2016-08-29T00:00:00"/>
        <d v="2016-08-31T00:00:00"/>
        <d v="2016-09-05T00:00:00"/>
        <d v="2016-09-08T00:00:00"/>
        <d v="2016-09-12T00:00:00"/>
        <d v="2016-09-16T00:00:00"/>
        <d v="2016-09-19T00:00:00"/>
        <d v="2016-09-20T00:00:00"/>
        <d v="2016-09-25T00:00:00"/>
        <d v="2016-10-04T00:00:00"/>
        <d v="2016-10-10T00:00:00"/>
        <d v="2016-10-19T00:00:00"/>
        <d v="2016-10-23T00:00:00"/>
        <d v="2016-11-04T00:00:00"/>
        <d v="2016-11-06T00:00:00"/>
        <d v="2016-11-08T00:00:00"/>
        <d v="2016-11-09T00:00:00"/>
        <d v="2016-11-10T00:00:00"/>
        <d v="2016-11-17T00:00:00"/>
        <d v="2016-11-21T00:00:00"/>
        <d v="2016-11-23T00:00:00"/>
        <d v="2016-12-05T00:00:00"/>
        <d v="2016-12-10T00:00:00"/>
        <d v="2016-12-13T00:00:00"/>
        <d v="2016-12-14T00:00:00"/>
        <d v="2016-12-23T00:00:00"/>
        <d v="2017-01-02T00:00:00"/>
        <d v="2017-01-17T00:00:00"/>
        <d v="2017-01-19T00:00:00"/>
        <d v="2017-01-31T00:00:00"/>
        <d v="2017-02-03T00:00:00"/>
        <d v="2017-02-12T00:00:00"/>
        <d v="2017-02-14T00:00:00"/>
        <d v="2017-02-16T00:00:00"/>
        <d v="2017-02-22T00:00:00"/>
        <d v="2017-02-23T00:00:00"/>
        <d v="2017-02-26T00:00:00"/>
        <d v="2017-03-02T00:00:00"/>
        <d v="2017-03-09T00:00:00"/>
        <d v="2017-03-11T00:00:00"/>
        <d v="2017-03-22T00:00:00"/>
        <d v="2017-03-24T00:00:00"/>
        <d v="2017-03-29T00:00:00"/>
        <d v="2017-03-31T00:00:00"/>
        <d v="2017-04-02T00:00:00"/>
        <d v="2017-04-06T00:00:00"/>
        <d v="2017-04-07T00:00:00"/>
        <d v="2017-04-08T00:00:00"/>
        <d v="2017-04-18T00:00:00"/>
        <d v="2017-04-23T00:00:00"/>
        <d v="2017-04-28T00:00:00"/>
        <d v="2017-04-30T00:00:00"/>
        <d v="2017-05-07T00:00:00"/>
        <d v="2017-05-12T00:00:00"/>
        <d v="2017-05-19T00:00:00"/>
        <d v="2017-05-24T00:00:00"/>
        <d v="2017-05-26T00:00:00"/>
        <d v="2017-05-30T00:00:00"/>
        <d v="2017-05-31T00:00:00"/>
        <d v="2017-06-09T00:00:00"/>
        <d v="2017-06-13T00:00:00"/>
        <d v="2017-06-14T00:00:00"/>
        <d v="2017-06-15T00:00:00"/>
        <d v="2017-06-20T00:00:00"/>
        <d v="2017-06-21T00:00:00"/>
        <d v="2017-06-23T00:00:00"/>
        <d v="2017-07-06T00:00:00"/>
        <d v="2017-07-15T00:00:00"/>
        <d v="2017-07-21T00:00:00"/>
        <d v="2017-07-24T00:00:00"/>
        <d v="2017-07-27T00:00:00"/>
        <d v="2017-07-31T00:00:00"/>
        <d v="2017-08-06T00:00:00"/>
        <d v="2017-08-14T00:00:00"/>
        <d v="2017-08-24T00:00:00"/>
        <d v="2017-08-28T00:00:00"/>
        <d v="2017-09-05T00:00:00"/>
        <d v="2017-09-06T00:00:00"/>
        <d v="2017-09-15T00:00:00"/>
        <d v="2017-09-17T00:00:00"/>
        <d v="2017-09-22T00:00:00"/>
        <d v="2017-09-24T00:00:00"/>
        <d v="2017-10-07T00:00:00"/>
        <d v="2017-10-08T00:00:00"/>
        <d v="2017-10-15T00:00:00"/>
        <d v="2017-10-24T00:00:00"/>
        <d v="2017-10-25T00:00:00"/>
        <d v="2017-10-31T00:00:00"/>
        <d v="2017-11-03T00:00:00"/>
        <d v="2017-11-09T00:00:00"/>
        <d v="2017-11-10T00:00:00"/>
        <d v="2017-11-13T00:00:00"/>
        <d v="2017-11-15T00:00:00"/>
        <d v="2017-11-20T00:00:00"/>
        <d v="2017-11-24T00:00:00"/>
        <d v="2017-11-29T00:00:00"/>
        <d v="2017-12-09T00:00:00"/>
        <d v="2017-12-13T00:00:00"/>
        <d v="2017-12-19T00:00:00"/>
        <d v="2017-12-27T00:00:00"/>
        <d v="2018-01-05T00:00:00"/>
        <d v="2018-01-07T00:00:00"/>
        <d v="2018-01-14T00:00:00"/>
        <d v="2018-01-29T00:00:00"/>
        <d v="2018-02-07T00:00:00"/>
        <d v="2018-02-14T00:00:00"/>
        <d v="2018-02-24T00:00:00"/>
        <d v="2018-02-26T00:00:00"/>
        <d v="2018-03-02T00:00:00"/>
        <d v="2018-03-03T00:00:00"/>
        <d v="2018-03-08T00:00:00"/>
        <d v="2018-03-12T00:00:00"/>
        <d v="2018-03-21T00:00:00"/>
        <d v="2018-03-30T00:00:00"/>
        <d v="2018-04-04T00:00:00"/>
        <d v="2018-04-07T00:00:00"/>
        <d v="2018-04-13T00:00:00"/>
        <d v="2018-04-14T00:00:00"/>
        <d v="2018-04-16T00:00:00"/>
        <d v="2018-04-23T00:00:00"/>
        <d v="2018-04-24T00:00:00"/>
        <d v="2018-04-26T00:00:00"/>
        <d v="2018-05-09T00:00:00"/>
        <d v="2018-05-12T00:00:00"/>
        <d v="2018-05-16T00:00:00"/>
        <d v="2018-05-23T00:00:00"/>
        <d v="2018-05-26T00:00:00"/>
        <d v="2018-05-31T00:00:00"/>
        <d v="2018-06-11T00:00:00"/>
        <d v="2018-06-17T00:00:00"/>
        <d v="2018-06-18T00:00:00"/>
        <d v="2018-06-29T00:00:00"/>
        <d v="2018-07-04T00:00:00"/>
        <d v="2018-07-14T00:00:00"/>
        <d v="2018-07-15T00:00:00"/>
        <d v="2018-07-21T00:00:00"/>
        <d v="2018-08-03T00:00:00"/>
        <d v="2018-08-10T00:00:00"/>
        <d v="2018-08-13T00:00:00"/>
        <d v="2018-08-25T00:00:00"/>
        <d v="2018-08-30T00:00:00"/>
        <d v="2018-08-31T00:00:00"/>
        <d v="2018-09-02T00:00:00"/>
        <d v="2018-09-14T00:00:00"/>
        <d v="2018-10-03T00:00:00"/>
        <d v="2018-10-05T00:00:00"/>
        <d v="2018-10-11T00:00:00"/>
        <d v="2018-10-12T00:00:00"/>
        <d v="2018-10-16T00:00:00"/>
        <d v="2018-10-19T00:00:00"/>
        <d v="2018-11-05T00:00:00"/>
        <d v="2018-11-09T00:00:00"/>
        <d v="2018-11-17T00:00:00"/>
        <d v="2018-11-18T00:00:00"/>
        <d v="2018-11-21T00:00:00"/>
        <d v="2018-11-29T00:00:00"/>
        <d v="2018-12-01T00:00:00"/>
        <d v="2018-12-09T00:00:00"/>
        <d v="2018-12-21T00:00:00"/>
        <d v="2018-12-22T00:00:00"/>
        <d v="2018-12-30T00:00:00"/>
        <d v="2019-01-03T00:00:00"/>
        <d v="2019-01-18T00:00:00"/>
        <d v="2019-01-22T00:00:00"/>
        <d v="2019-02-01T00:00:00"/>
        <d v="2019-02-04T00:00:00"/>
        <d v="2019-02-10T00:00:00"/>
        <d v="2019-02-18T00:00:00"/>
        <d v="2019-02-23T00:00:00"/>
        <d v="2019-02-25T00:00:00"/>
        <d v="2019-02-27T00:00:00"/>
        <d v="2019-03-09T00:00:00"/>
        <d v="2019-03-10T00:00:00"/>
        <d v="2019-03-19T00:00:00"/>
        <d v="2019-03-30T00:00:00"/>
        <d v="2019-03-31T00:00:00"/>
        <d v="2019-04-04T00:00:00"/>
        <d v="2019-04-06T00:00:00"/>
        <d v="2019-04-12T00:00:00"/>
        <d v="2019-04-15T00:00:00"/>
        <d v="2019-04-21T00:00:00"/>
        <d v="2019-04-23T00:00:00"/>
        <d v="2019-05-04T00:00:00"/>
        <d v="2019-05-10T00:00:00"/>
        <d v="2019-05-17T00:00:00"/>
        <d v="2019-05-21T00:00:00"/>
        <d v="2019-05-23T00:00:00"/>
        <d v="2019-06-02T00:00:00"/>
        <d v="2019-06-03T00:00:00"/>
        <d v="2019-06-17T00:00:00"/>
        <d v="2019-06-20T00:00:00"/>
        <d v="2019-07-02T00:00:00"/>
        <d v="2019-07-07T00:00:00"/>
        <d v="2019-07-16T00:00:00"/>
        <d v="2019-07-19T00:00:00"/>
        <d v="2019-07-21T00:00:00"/>
        <d v="2019-07-23T00:00:00"/>
        <d v="2019-08-07T00:00:00"/>
        <d v="2019-08-18T00:00:00"/>
        <d v="2019-08-26T00:00:00"/>
        <d v="2019-08-30T00:00:00"/>
        <d v="2019-09-04T00:00:00"/>
        <d v="2019-09-10T00:00:00"/>
        <d v="2019-09-17T00:00:00"/>
        <d v="2019-09-22T00:00:00"/>
        <d v="2019-09-30T00:00:00"/>
        <d v="2019-10-03T00:00:00"/>
        <d v="2019-10-18T00:00:00"/>
        <d v="2019-10-19T00:00:00"/>
        <d v="2019-10-31T00:00:00"/>
        <d v="2019-11-03T00:00:00"/>
        <d v="2019-11-06T00:00:00"/>
        <d v="2019-11-15T00:00:00"/>
        <d v="2019-11-26T00:00:00"/>
        <m/>
      </sharedItems>
      <fieldGroup par="9" base="4">
        <rangePr groupBy="months" startDate="2016-07-11T00:00:00" endDate="2019-11-27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7.11.2019"/>
        </groupItems>
      </fieldGroup>
    </cacheField>
    <cacheField name="Вес в порту погрузки" numFmtId="0">
      <sharedItems containsString="0" containsBlank="1" containsNumber="1" minValue="604.86199999999997" maxValue="7204.3779999999997" count="261">
        <n v="6126.8743999999997"/>
        <n v="977.5440000000001"/>
        <n v="4700.2980000000007"/>
        <n v="6295.1165999999994"/>
        <n v="6172.5320000000002"/>
        <n v="5979.5871999999999"/>
        <n v="6342.5517999999993"/>
        <n v="6440.2928000000002"/>
        <n v="6050.1211999999996"/>
        <n v="6140"/>
        <n v="6383.2186000000002"/>
        <n v="5700.6956"/>
        <n v="5248.8855999999996"/>
        <n v="7121.7110000000002"/>
        <n v="6278.3059999999996"/>
        <n v="6166.1796000000004"/>
        <n v="6160.3379999999997"/>
        <n v="6062.4164000000001"/>
        <n v="6026.8177999999998"/>
        <n v="6309.7172"/>
        <n v="6408.8972000000003"/>
        <n v="5889.6949999999997"/>
        <n v="6230.8"/>
        <n v="6429.2"/>
        <n v="5675.26"/>
        <n v="6582.5267999999996"/>
        <n v="1771.568"/>
        <n v="1640.9580000000001"/>
        <n v="1510.338"/>
        <n v="5420.7137999999995"/>
        <n v="5249.8279999999995"/>
        <n v="5415"/>
        <n v="6390"/>
        <n v="5415.9660000000003"/>
        <n v="6500.3"/>
        <n v="5428.9476000000004"/>
        <n v="5200.1534000000001"/>
        <n v="5303.9349999999995"/>
        <n v="5516.16"/>
        <n v="6194.9575999999997"/>
        <n v="6470.7740000000003"/>
        <n v="6618.2157999999999"/>
        <n v="4752.6792000000005"/>
        <n v="5771.0079999999998"/>
        <n v="6060.15"/>
        <n v="4400"/>
        <n v="6329.2785999999996"/>
        <n v="5770.5059999999994"/>
        <n v="5600.3714"/>
        <n v="6400.8557999999994"/>
        <n v="6250.5"/>
        <n v="6202.2820000000002"/>
        <n v="6319.3559999999998"/>
        <n v="6252.1796000000004"/>
        <n v="604.86199999999997"/>
        <n v="1600"/>
        <n v="1599.0740000000001"/>
        <n v="752.16599999999994"/>
        <n v="883.88199999999995"/>
        <n v="6001.2811999999994"/>
        <n v="3408.6834000000003"/>
        <n v="3041.5680000000002"/>
        <n v="5781.4535999999998"/>
        <n v="6250.5124000000005"/>
        <n v="2950.0540000000001"/>
        <n v="3440.96"/>
        <n v="5139.6669999999995"/>
        <n v="6897.6329999999998"/>
        <n v="1821.2439999999999"/>
        <n v="5708.2172"/>
        <n v="1808.354"/>
        <n v="6140.0042000000003"/>
        <n v="1686.8220000000001"/>
        <n v="847.61800000000005"/>
        <n v="7061.2596000000003"/>
        <n v="6335.4980000000005"/>
        <n v="2570.52"/>
        <n v="3669.6354000000001"/>
        <n v="6402.2241999999997"/>
        <n v="6130.1448"/>
        <n v="6183.0955999999996"/>
        <n v="6570.4339999999993"/>
        <n v="5916.2356"/>
        <n v="6232.1718000000001"/>
        <n v="2038.664"/>
        <n v="3783.0720000000001"/>
        <n v="6249.8804"/>
        <n v="6201.38"/>
        <n v="5617.6505999999999"/>
        <n v="2970.8220000000001"/>
        <n v="3429.8419999999996"/>
        <n v="2081.8925213175567"/>
        <n v="3095.8952241381517"/>
        <n v="1109.7126545442918"/>
        <n v="6599.5949999999993"/>
        <n v="6599.6220000000003"/>
        <n v="6199.7172"/>
        <n v="2178.19"/>
        <n v="4222.6260000000002"/>
        <n v="5883.9879999999994"/>
        <n v="4416.1019999999999"/>
        <n v="2349.2096000000001"/>
        <n v="3915.0991999999997"/>
        <n v="6099.6959999999999"/>
        <n v="1314.068"/>
        <n v="6090.5955999999996"/>
        <n v="6308.652"/>
        <n v="1400.846"/>
        <n v="4999.4495999999999"/>
        <n v="6939.1660000000002"/>
        <n v="6710"/>
        <n v="6350.9580000000005"/>
        <n v="6371.0690000000004"/>
        <n v="6320"/>
        <n v="5912.1220000000003"/>
        <n v="6394.7828"/>
        <n v="6600"/>
        <n v="6425.11"/>
        <n v="6011.8190000000004"/>
        <n v="6265.9279999999999"/>
        <n v="6602.1419999999998"/>
        <n v="6092.9773999999998"/>
        <n v="6430.1180000000004"/>
        <n v="5655.7440000000006"/>
        <n v="6246"/>
        <n v="6627.4"/>
        <n v="6323.6319999999996"/>
        <n v="6380.7224000000006"/>
        <n v="6160.482"/>
        <n v="6072.54"/>
        <n v="1560.1879999999999"/>
        <n v="4505.1959999999999"/>
        <n v="6563.8929999999991"/>
        <n v="6328.4688000000006"/>
        <n v="6100.2795999999998"/>
        <n v="6400.7339999999995"/>
        <n v="6865.94"/>
        <n v="6804.7479999999996"/>
        <n v="6260.0810000000001"/>
        <n v="6457.4724000000006"/>
        <n v="5600.9459999999999"/>
        <n v="6332.4809999999998"/>
        <n v="6282.5311999999994"/>
        <n v="6377.9410000000007"/>
        <n v="6712.5059999999994"/>
        <n v="6379.4"/>
        <n v="6382.9588000000003"/>
        <n v="6354.9760000000006"/>
        <n v="6040.6448"/>
        <n v="6607.4359999999997"/>
        <n v="6089.5696000000007"/>
        <n v="6442.7300000000005"/>
        <n v="6399.9110000000001"/>
        <n v="6120.0129999999999"/>
        <n v="6437.2219999999998"/>
        <n v="6307.9940000000006"/>
        <n v="6387.2420000000002"/>
        <n v="6881.8809999999994"/>
        <n v="6495.6139999999996"/>
        <n v="6061.32"/>
        <n v="7002.2880000000005"/>
        <n v="6576.0919999999996"/>
        <n v="6196.6190000000006"/>
        <n v="3376.66"/>
        <n v="2867.29"/>
        <n v="6297.357"/>
        <n v="6379.2660000000005"/>
        <n v="2966.93"/>
        <n v="3157.4180000000001"/>
        <n v="6384.576"/>
        <n v="5620.8220000000001"/>
        <n v="6321.8279999999995"/>
        <n v="6491.8649999999998"/>
        <n v="6534.2430000000004"/>
        <n v="6110.8279999999995"/>
        <n v="6400"/>
        <n v="6420.6260000000002"/>
        <n v="6166.1669999999995"/>
        <n v="6459.1980000000003"/>
        <n v="6724.5380000000005"/>
        <n v="6641.9880000000003"/>
        <n v="6006.1809999999996"/>
        <n v="6490.598"/>
        <n v="6302.1959999999999"/>
        <n v="5433.58"/>
        <n v="5975"/>
        <n v="6035.2129999999997"/>
        <n v="6233.9319999999998"/>
        <n v="5984.1530000000002"/>
        <n v="6300.3140000000003"/>
        <n v="6081.1422000000002"/>
        <n v="5569.1660000000002"/>
        <n v="6376.1050000000005"/>
        <n v="6981.192"/>
        <n v="6137.7080000000005"/>
        <n v="995.32"/>
        <n v="4861.95"/>
        <n v="6430.7910000000002"/>
        <n v="6440.6"/>
        <n v="6406.05"/>
        <n v="5023.8472000000002"/>
        <n v="6297.5660000000007"/>
        <n v="6225.1550000000007"/>
        <n v="6044.0680000000002"/>
        <n v="6300.0375999999997"/>
        <n v="5520.0039999999999"/>
        <n v="5900"/>
        <n v="6184.8540000000003"/>
        <n v="6381.4319999999998"/>
        <n v="7000.0320000000011"/>
        <n v="6113.4534000000003"/>
        <n v="6420.0680000000002"/>
        <n v="6383.8870000000006"/>
        <n v="7204.3779999999997"/>
        <n v="6183.4189999999999"/>
        <n v="5567.2739999999994"/>
        <n v="6265.2440000000006"/>
        <n v="6287.7374"/>
        <n v="6020.7103999999999"/>
        <n v="5630"/>
        <n v="6090.3410000000003"/>
        <n v="6200.3190000000004"/>
        <n v="6409.4160000000002"/>
        <n v="6319.9480000000003"/>
        <n v="6341.8819999999996"/>
        <n v="5449.5320000000002"/>
        <n v="5811.5640000000003"/>
        <n v="6040.1050000000005"/>
        <n v="5882.0990000000002"/>
        <n v="6275.6480000000001"/>
        <n v="5949.125"/>
        <n v="6066.4930000000004"/>
        <n v="6380.3119999999999"/>
        <n v="6431.0929999999998"/>
        <n v="6041.59"/>
        <n v="5785.9930000000004"/>
        <n v="6160.9979999999996"/>
        <n v="6268.0779999999995"/>
        <n v="6225.7"/>
        <n v="6408.5069999999996"/>
        <n v="6280.518"/>
        <n v="5616.357"/>
        <n v="6041.6170000000002"/>
        <n v="5660.02"/>
        <n v="6359.9580000000005"/>
        <n v="6405.0393999999997"/>
        <n v="6000.1"/>
        <n v="5943.0680000000002"/>
        <n v="6350.7259999999997"/>
        <n v="4117.3379999999997"/>
        <n v="3292.6176"/>
        <n v="2948.4384"/>
        <n v="6130.067"/>
        <n v="6417.6530000000002"/>
        <n v="5761.951"/>
        <n v="6320.7860000000001"/>
        <n v="6108.7282000000005"/>
        <n v="6300"/>
        <n v="3823.0224000000003"/>
        <n v="2396.9836"/>
        <m/>
      </sharedItems>
    </cacheField>
    <cacheField name="Дата прибытия в порт выгрузки" numFmtId="0">
      <sharedItems containsNonDate="0" containsDate="1" containsString="0" containsBlank="1" minDate="2016-08-08T00:00:00" maxDate="2019-12-25T00:00:00" count="223">
        <d v="2016-08-08T00:00:00"/>
        <d v="2016-08-12T00:00:00"/>
        <d v="2016-08-21T00:00:00"/>
        <d v="2016-08-22T00:00:00"/>
        <d v="2016-08-26T00:00:00"/>
        <d v="2016-08-29T00:00:00"/>
        <d v="2016-09-06T00:00:00"/>
        <d v="2016-09-21T00:00:00"/>
        <d v="2016-09-26T00:00:00"/>
        <d v="2016-09-28T00:00:00"/>
        <d v="2016-10-03T00:00:00"/>
        <d v="2016-10-06T00:00:00"/>
        <d v="2016-10-10T00:00:00"/>
        <d v="2016-10-14T00:00:00"/>
        <d v="2016-10-17T00:00:00"/>
        <d v="2016-10-18T00:00:00"/>
        <d v="2016-10-23T00:00:00"/>
        <d v="2016-11-01T00:00:00"/>
        <d v="2016-11-07T00:00:00"/>
        <d v="2016-11-16T00:00:00"/>
        <d v="2016-11-20T00:00:00"/>
        <d v="2016-12-02T00:00:00"/>
        <d v="2016-12-04T00:00:00"/>
        <d v="2016-12-06T00:00:00"/>
        <d v="2016-12-07T00:00:00"/>
        <d v="2016-12-08T00:00:00"/>
        <d v="2016-12-15T00:00:00"/>
        <d v="2016-12-19T00:00:00"/>
        <d v="2016-12-21T00:00:00"/>
        <d v="2017-01-02T00:00:00"/>
        <d v="2017-01-07T00:00:00"/>
        <d v="2017-01-10T00:00:00"/>
        <d v="2017-01-11T00:00:00"/>
        <d v="2017-01-20T00:00:00"/>
        <d v="2017-01-30T00:00:00"/>
        <d v="2017-02-14T00:00:00"/>
        <d v="2017-02-16T00:00:00"/>
        <d v="2017-02-28T00:00:00"/>
        <d v="2017-03-03T00:00:00"/>
        <d v="2017-03-12T00:00:00"/>
        <d v="2017-03-14T00:00:00"/>
        <d v="2017-03-16T00:00:00"/>
        <d v="2017-03-22T00:00:00"/>
        <d v="2017-03-23T00:00:00"/>
        <d v="2017-03-26T00:00:00"/>
        <d v="2017-03-30T00:00:00"/>
        <d v="2017-04-06T00:00:00"/>
        <d v="2017-04-08T00:00:00"/>
        <d v="2017-04-19T00:00:00"/>
        <d v="2017-04-21T00:00:00"/>
        <d v="2017-04-26T00:00:00"/>
        <d v="2017-04-28T00:00:00"/>
        <d v="2017-04-30T00:00:00"/>
        <d v="2017-05-04T00:00:00"/>
        <d v="2017-05-05T00:00:00"/>
        <d v="2017-05-06T00:00:00"/>
        <d v="2017-05-16T00:00:00"/>
        <d v="2017-05-21T00:00:00"/>
        <d v="2017-05-26T00:00:00"/>
        <d v="2017-05-28T00:00:00"/>
        <d v="2017-06-04T00:00:00"/>
        <d v="2017-06-09T00:00:00"/>
        <d v="2017-06-16T00:00:00"/>
        <d v="2017-06-21T00:00:00"/>
        <d v="2017-06-23T00:00:00"/>
        <d v="2017-06-27T00:00:00"/>
        <d v="2017-06-28T00:00:00"/>
        <d v="2017-07-07T00:00:00"/>
        <d v="2017-07-11T00:00:00"/>
        <d v="2017-07-12T00:00:00"/>
        <d v="2017-07-13T00:00:00"/>
        <d v="2017-07-18T00:00:00"/>
        <d v="2017-07-19T00:00:00"/>
        <d v="2017-07-21T00:00:00"/>
        <d v="2017-08-03T00:00:00"/>
        <d v="2017-08-12T00:00:00"/>
        <d v="2017-08-18T00:00:00"/>
        <d v="2017-08-21T00:00:00"/>
        <d v="2017-08-24T00:00:00"/>
        <d v="2017-08-28T00:00:00"/>
        <d v="2017-09-03T00:00:00"/>
        <d v="2017-09-11T00:00:00"/>
        <d v="2017-09-21T00:00:00"/>
        <d v="2017-09-25T00:00:00"/>
        <d v="2017-10-03T00:00:00"/>
        <d v="2017-10-04T00:00:00"/>
        <d v="2017-10-13T00:00:00"/>
        <d v="2017-10-15T00:00:00"/>
        <d v="2017-10-20T00:00:00"/>
        <d v="2017-10-22T00:00:00"/>
        <d v="2017-11-04T00:00:00"/>
        <d v="2017-11-05T00:00:00"/>
        <d v="2017-11-12T00:00:00"/>
        <d v="2017-11-21T00:00:00"/>
        <d v="2017-11-22T00:00:00"/>
        <d v="2017-11-28T00:00:00"/>
        <d v="2017-12-01T00:00:00"/>
        <d v="2017-12-07T00:00:00"/>
        <d v="2017-12-08T00:00:00"/>
        <d v="2017-12-11T00:00:00"/>
        <d v="2017-12-13T00:00:00"/>
        <d v="2017-12-18T00:00:00"/>
        <d v="2017-12-22T00:00:00"/>
        <d v="2017-12-27T00:00:00"/>
        <d v="2018-01-06T00:00:00"/>
        <d v="2018-01-10T00:00:00"/>
        <d v="2018-01-16T00:00:00"/>
        <d v="2018-01-24T00:00:00"/>
        <d v="2018-02-02T00:00:00"/>
        <d v="2018-02-04T00:00:00"/>
        <d v="2018-02-11T00:00:00"/>
        <d v="2018-02-26T00:00:00"/>
        <d v="2018-03-07T00:00:00"/>
        <d v="2018-03-14T00:00:00"/>
        <d v="2018-03-24T00:00:00"/>
        <d v="2018-03-26T00:00:00"/>
        <d v="2018-03-30T00:00:00"/>
        <d v="2018-03-31T00:00:00"/>
        <d v="2018-04-05T00:00:00"/>
        <d v="2018-04-09T00:00:00"/>
        <d v="2018-04-18T00:00:00"/>
        <d v="2018-04-27T00:00:00"/>
        <d v="2018-05-02T00:00:00"/>
        <d v="2018-05-05T00:00:00"/>
        <d v="2018-05-11T00:00:00"/>
        <d v="2018-05-12T00:00:00"/>
        <d v="2018-05-14T00:00:00"/>
        <d v="2018-05-21T00:00:00"/>
        <d v="2018-05-22T00:00:00"/>
        <d v="2018-05-24T00:00:00"/>
        <d v="2018-06-06T00:00:00"/>
        <d v="2018-06-09T00:00:00"/>
        <d v="2018-06-13T00:00:00"/>
        <d v="2018-06-20T00:00:00"/>
        <d v="2018-06-23T00:00:00"/>
        <d v="2018-06-28T00:00:00"/>
        <d v="2018-07-09T00:00:00"/>
        <d v="2018-07-15T00:00:00"/>
        <d v="2018-07-16T00:00:00"/>
        <d v="2018-07-27T00:00:00"/>
        <d v="2018-08-01T00:00:00"/>
        <d v="2018-08-11T00:00:00"/>
        <d v="2018-08-12T00:00:00"/>
        <d v="2018-08-18T00:00:00"/>
        <d v="2018-08-31T00:00:00"/>
        <d v="2018-09-07T00:00:00"/>
        <d v="2018-09-10T00:00:00"/>
        <d v="2018-09-22T00:00:00"/>
        <d v="2018-09-27T00:00:00"/>
        <d v="2018-09-28T00:00:00"/>
        <d v="2018-09-30T00:00:00"/>
        <d v="2018-10-12T00:00:00"/>
        <d v="2018-10-31T00:00:00"/>
        <d v="2018-11-02T00:00:00"/>
        <d v="2018-11-08T00:00:00"/>
        <d v="2018-11-09T00:00:00"/>
        <d v="2018-11-13T00:00:00"/>
        <d v="2018-11-16T00:00:00"/>
        <d v="2018-12-03T00:00:00"/>
        <d v="2018-12-07T00:00:00"/>
        <d v="2018-12-15T00:00:00"/>
        <d v="2018-12-16T00:00:00"/>
        <d v="2018-12-19T00:00:00"/>
        <d v="2018-12-27T00:00:00"/>
        <d v="2018-12-29T00:00:00"/>
        <d v="2019-01-06T00:00:00"/>
        <d v="2019-01-18T00:00:00"/>
        <d v="2019-01-19T00:00:00"/>
        <d v="2019-01-27T00:00:00"/>
        <d v="2019-01-31T00:00:00"/>
        <d v="2019-02-15T00:00:00"/>
        <d v="2019-02-19T00:00:00"/>
        <d v="2019-03-01T00:00:00"/>
        <d v="2019-03-04T00:00:00"/>
        <d v="2019-03-10T00:00:00"/>
        <d v="2019-03-18T00:00:00"/>
        <d v="2019-03-23T00:00:00"/>
        <d v="2019-03-25T00:00:00"/>
        <d v="2019-03-27T00:00:00"/>
        <d v="2019-04-06T00:00:00"/>
        <d v="2019-04-07T00:00:00"/>
        <d v="2019-04-16T00:00:00"/>
        <d v="2019-04-27T00:00:00"/>
        <d v="2019-04-28T00:00:00"/>
        <d v="2019-05-02T00:00:00"/>
        <d v="2019-05-04T00:00:00"/>
        <d v="2019-05-10T00:00:00"/>
        <d v="2019-05-13T00:00:00"/>
        <d v="2019-05-19T00:00:00"/>
        <d v="2019-05-21T00:00:00"/>
        <d v="2019-06-01T00:00:00"/>
        <d v="2019-06-07T00:00:00"/>
        <d v="2019-06-14T00:00:00"/>
        <d v="2019-06-18T00:00:00"/>
        <d v="2019-06-20T00:00:00"/>
        <d v="2019-06-30T00:00:00"/>
        <d v="2019-07-01T00:00:00"/>
        <d v="2019-07-15T00:00:00"/>
        <d v="2019-07-18T00:00:00"/>
        <d v="2019-07-30T00:00:00"/>
        <d v="2019-08-04T00:00:00"/>
        <d v="2019-08-13T00:00:00"/>
        <d v="2019-08-16T00:00:00"/>
        <d v="2019-08-18T00:00:00"/>
        <d v="2019-08-20T00:00:00"/>
        <d v="2019-09-04T00:00:00"/>
        <d v="2019-09-15T00:00:00"/>
        <d v="2019-09-23T00:00:00"/>
        <d v="2019-09-27T00:00:00"/>
        <d v="2019-10-02T00:00:00"/>
        <d v="2019-10-08T00:00:00"/>
        <d v="2019-10-15T00:00:00"/>
        <d v="2019-10-20T00:00:00"/>
        <d v="2019-10-28T00:00:00"/>
        <d v="2019-10-31T00:00:00"/>
        <d v="2019-11-15T00:00:00"/>
        <d v="2019-11-16T00:00:00"/>
        <d v="2019-11-28T00:00:00"/>
        <d v="2019-12-01T00:00:00"/>
        <d v="2019-12-04T00:00:00"/>
        <d v="2019-12-13T00:00:00"/>
        <d v="2019-12-24T00:00:00"/>
        <m/>
      </sharedItems>
      <fieldGroup par="11" base="6">
        <rangePr groupBy="months" startDate="2016-08-08T00:00:00" endDate="2019-12-25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5.12.2019"/>
        </groupItems>
      </fieldGroup>
    </cacheField>
    <cacheField name="Вес в порту выгрузки" numFmtId="0">
      <sharedItems containsString="0" containsBlank="1" containsNumber="1" minValue="393.01679999999999" maxValue="6617.1872000000003"/>
    </cacheField>
    <cacheField name="Кварталы" numFmtId="0" databaseField="0">
      <fieldGroup base="4">
        <rangePr groupBy="quarters" startDate="2016-07-11T00:00:00" endDate="2019-11-27T00:00:00"/>
        <groupItems count="6">
          <s v="&lt;11.07.2016"/>
          <s v="Кв-л1"/>
          <s v="Кв-л2"/>
          <s v="Кв-л3"/>
          <s v="Кв-л4"/>
          <s v="&gt;27.11.2019"/>
        </groupItems>
      </fieldGroup>
    </cacheField>
    <cacheField name="Годы" numFmtId="0" databaseField="0">
      <fieldGroup base="4">
        <rangePr groupBy="years" startDate="2016-07-11T00:00:00" endDate="2019-11-27T00:00:00"/>
        <groupItems count="6">
          <s v="&lt;11.07.2016"/>
          <s v="2016"/>
          <s v="2017"/>
          <s v="2018"/>
          <s v="2019"/>
          <s v="&gt;27.11.2019"/>
        </groupItems>
      </fieldGroup>
    </cacheField>
    <cacheField name="Кварталы2" numFmtId="0" databaseField="0">
      <fieldGroup base="6">
        <rangePr groupBy="quarters" startDate="2016-08-08T00:00:00" endDate="2019-12-25T00:00:00"/>
        <groupItems count="6">
          <s v="&lt;08.08.2016"/>
          <s v="Кв-л1"/>
          <s v="Кв-л2"/>
          <s v="Кв-л3"/>
          <s v="Кв-л4"/>
          <s v="&gt;25.12.2019"/>
        </groupItems>
      </fieldGroup>
    </cacheField>
    <cacheField name="Годы2" numFmtId="0" databaseField="0">
      <fieldGroup base="6">
        <rangePr groupBy="years" startDate="2016-08-08T00:00:00" endDate="2019-12-25T00:00:00"/>
        <groupItems count="6">
          <s v="&lt;08.08.2016"/>
          <s v="2016"/>
          <s v="2017"/>
          <s v="2018"/>
          <s v="2019"/>
          <s v="&gt;25.12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854.489710995367" createdVersion="8" refreshedVersion="8" minRefreshableVersion="3" recordCount="263" xr:uid="{789B4BB4-3EF1-478D-A87A-EF09DE367DEE}">
  <cacheSource type="worksheet">
    <worksheetSource name="Постарайтесь5"/>
  </cacheSource>
  <cacheFields count="6">
    <cacheField name="№ судовой партии" numFmtId="0">
      <sharedItems containsSemiMixedTypes="0" containsString="0" containsNumber="1" containsInteger="1" minValue="1" maxValue="263"/>
    </cacheField>
    <cacheField name="Страна происхождения груза" numFmtId="0">
      <sharedItems count="8">
        <s v="Страна A"/>
        <s v="Страна B"/>
        <s v="Страна C"/>
        <s v="Страна D"/>
        <s v="Страна E"/>
        <s v="Страна F"/>
        <s v="Страна H"/>
        <s v="Страна G"/>
      </sharedItems>
    </cacheField>
    <cacheField name="Порт погрузки" numFmtId="0">
      <sharedItems count="22">
        <s v="Порт погрузки №1"/>
        <s v="Порт погрузки №2"/>
        <s v="Порт погрузки №3"/>
        <s v="Порт погрузки №4"/>
        <s v="Порт погрузки №6"/>
        <s v="Порт погрузки №5"/>
        <s v="Порт погрузки №7"/>
        <s v="Порт погрузки №8"/>
        <s v="Порт погрузки №9"/>
        <s v="Порт погрузки №11"/>
        <s v="Порт погрузки №10"/>
        <s v="Порт погрузки №12"/>
        <s v="Порт погрузки №13"/>
        <s v="Порт погрузки №14"/>
        <s v="Порт погрузки №21"/>
        <s v="Порт погрузки №20"/>
        <s v="Порт погрузки №16"/>
        <s v="Порт погрузки №19"/>
        <s v="Порт погрузки №15"/>
        <s v="Порт погрузки №18"/>
        <s v="Порт погрузки №17"/>
        <s v="Порт погрузки №22"/>
      </sharedItems>
    </cacheField>
    <cacheField name="Дата выхода из порта погрузки" numFmtId="14">
      <sharedItems containsSemiMixedTypes="0" containsNonDate="0" containsDate="1" containsString="0" minDate="2016-07-11T00:00:00" maxDate="2019-11-27T00:00:00"/>
    </cacheField>
    <cacheField name="Дата прибытия в порт выгрузки" numFmtId="14">
      <sharedItems containsSemiMixedTypes="0" containsNonDate="0" containsDate="1" containsString="0" minDate="2016-08-08T00:00:00" maxDate="2019-12-25T00:00:00"/>
    </cacheField>
    <cacheField name="Длина маршрута" numFmtId="0">
      <sharedItems containsSemiMixedTypes="0" containsString="0" containsNumber="1" containsInteger="1" minValue="28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854.597909837961" createdVersion="8" refreshedVersion="8" minRefreshableVersion="3" recordCount="263" xr:uid="{B6E280B9-BC35-4894-94ED-9864C40912E6}">
  <cacheSource type="worksheet">
    <worksheetSource name="Постарайтесь5"/>
  </cacheSource>
  <cacheFields count="8">
    <cacheField name="№ судовой партии" numFmtId="0">
      <sharedItems containsSemiMixedTypes="0" containsString="0" containsNumber="1" containsInteger="1" minValue="1" maxValue="263" count="263">
        <n v="1"/>
        <n v="2"/>
        <n v="3"/>
        <n v="5"/>
        <n v="4"/>
        <n v="6"/>
        <n v="7"/>
        <n v="8"/>
        <n v="9"/>
        <n v="10"/>
        <n v="11"/>
        <n v="12"/>
        <n v="13"/>
        <n v="14"/>
        <n v="17"/>
        <n v="16"/>
        <n v="15"/>
        <n v="18"/>
        <n v="19"/>
        <n v="20"/>
        <n v="22"/>
        <n v="21"/>
        <n v="24"/>
        <n v="23"/>
        <n v="25"/>
        <n v="26"/>
        <n v="29"/>
        <n v="31"/>
        <n v="32"/>
        <n v="27"/>
        <n v="30"/>
        <n v="28"/>
        <n v="33"/>
        <n v="34"/>
        <n v="35"/>
        <n v="36"/>
        <n v="37"/>
        <n v="38"/>
        <n v="39"/>
        <n v="40"/>
        <n v="42"/>
        <n v="41"/>
        <n v="44"/>
        <n v="43"/>
        <n v="45"/>
        <n v="46"/>
        <n v="47"/>
        <n v="49"/>
        <n v="48"/>
        <n v="51"/>
        <n v="52"/>
        <n v="50"/>
        <n v="54"/>
        <n v="53"/>
        <n v="55"/>
        <n v="56"/>
        <n v="58"/>
        <n v="61"/>
        <n v="63"/>
        <n v="64"/>
        <n v="65"/>
        <n v="57"/>
        <n v="59"/>
        <n v="60"/>
        <n v="66"/>
        <n v="62"/>
        <n v="67"/>
        <n v="68"/>
        <n v="69"/>
        <n v="70"/>
        <n v="77"/>
        <n v="71"/>
        <n v="78"/>
        <n v="72"/>
        <n v="79"/>
        <n v="82"/>
        <n v="73"/>
        <n v="74"/>
        <n v="75"/>
        <n v="76"/>
        <n v="81"/>
        <n v="83"/>
        <n v="84"/>
        <n v="80"/>
        <n v="85"/>
        <n v="89"/>
        <n v="86"/>
        <n v="87"/>
        <n v="88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4"/>
        <n v="103"/>
        <n v="106"/>
        <n v="107"/>
        <n v="105"/>
        <n v="108"/>
        <n v="110"/>
        <n v="111"/>
        <n v="109"/>
        <n v="114"/>
        <n v="112"/>
        <n v="115"/>
        <n v="113"/>
        <n v="116"/>
        <n v="119"/>
        <n v="117"/>
        <n v="118"/>
        <n v="121"/>
        <n v="120"/>
        <n v="122"/>
        <n v="123"/>
        <n v="124"/>
        <n v="125"/>
        <n v="126"/>
        <n v="128"/>
        <n v="127"/>
        <n v="129"/>
        <n v="131"/>
        <n v="130"/>
        <n v="132"/>
        <n v="133"/>
        <n v="135"/>
        <n v="134"/>
        <n v="137"/>
        <n v="136"/>
        <n v="138"/>
        <n v="139"/>
        <n v="141"/>
        <n v="140"/>
        <n v="143"/>
        <n v="142"/>
        <n v="144"/>
        <n v="145"/>
        <n v="146"/>
        <n v="149"/>
        <n v="147"/>
        <n v="148"/>
        <n v="150"/>
        <n v="152"/>
        <n v="151"/>
        <n v="154"/>
        <n v="153"/>
        <n v="155"/>
        <n v="156"/>
        <n v="157"/>
        <n v="158"/>
        <n v="162"/>
        <n v="163"/>
        <n v="159"/>
        <n v="161"/>
        <n v="160"/>
        <n v="164"/>
        <n v="165"/>
        <n v="169"/>
        <n v="167"/>
        <n v="168"/>
        <n v="166"/>
        <n v="170"/>
        <n v="171"/>
        <n v="172"/>
        <n v="173"/>
        <n v="174"/>
        <n v="177"/>
        <n v="175"/>
        <n v="178"/>
        <n v="176"/>
        <n v="179"/>
        <n v="180"/>
        <n v="183"/>
        <n v="182"/>
        <n v="181"/>
        <n v="186"/>
        <n v="184"/>
        <n v="185"/>
        <n v="187"/>
        <n v="188"/>
        <n v="189"/>
        <n v="192"/>
        <n v="190"/>
        <n v="191"/>
        <n v="195"/>
        <n v="193"/>
        <n v="194"/>
        <n v="197"/>
        <n v="196"/>
        <n v="198"/>
        <n v="200"/>
        <n v="199"/>
        <n v="201"/>
        <n v="202"/>
        <n v="203"/>
        <n v="206"/>
        <n v="204"/>
        <n v="205"/>
        <n v="207"/>
        <n v="208"/>
        <n v="210"/>
        <n v="209"/>
        <n v="211"/>
        <n v="212"/>
        <n v="213"/>
        <n v="214"/>
        <n v="215"/>
        <n v="216"/>
        <n v="218"/>
        <n v="219"/>
        <n v="217"/>
        <n v="223"/>
        <n v="220"/>
        <n v="221"/>
        <n v="222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50"/>
        <n v="249"/>
        <n v="251"/>
        <n v="252"/>
        <n v="253"/>
        <n v="256"/>
        <n v="257"/>
        <n v="255"/>
        <n v="254"/>
        <n v="258"/>
        <n v="260"/>
        <n v="259"/>
        <n v="261"/>
        <n v="262"/>
        <n v="263"/>
      </sharedItems>
    </cacheField>
    <cacheField name="Страна происхождения груза" numFmtId="0">
      <sharedItems/>
    </cacheField>
    <cacheField name="Порт погрузки" numFmtId="0">
      <sharedItems/>
    </cacheField>
    <cacheField name="Сюрвейер на погрузке" numFmtId="0">
      <sharedItems count="6">
        <s v="Сюрвейер №1"/>
        <s v="Сюрвейер №2"/>
        <s v="Сюрвейер №3"/>
        <s v="Сюрвейер №4"/>
        <s v="Сюрвейер №5"/>
        <s v="Сюрвейер №6"/>
      </sharedItems>
    </cacheField>
    <cacheField name="Дата выхода из порта погрузки" numFmtId="14">
      <sharedItems containsSemiMixedTypes="0" containsNonDate="0" containsDate="1" containsString="0" minDate="2016-07-11T00:00:00" maxDate="2019-11-27T00:00:00"/>
    </cacheField>
    <cacheField name="Вес в порту погрузки" numFmtId="3">
      <sharedItems containsSemiMixedTypes="0" containsString="0" containsNumber="1" minValue="604.86199999999997" maxValue="7204.3779999999997"/>
    </cacheField>
    <cacheField name="Дата прибытия в порт выгрузки" numFmtId="14">
      <sharedItems containsSemiMixedTypes="0" containsNonDate="0" containsDate="1" containsString="0" minDate="2016-08-08T00:00:00" maxDate="2019-12-25T00:00:00"/>
    </cacheField>
    <cacheField name="Вес в порту выгрузки" numFmtId="3">
      <sharedItems containsSemiMixedTypes="0" containsString="0" containsNumber="1" minValue="393.01679999999999" maxValue="6617.1872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n v="1"/>
    <x v="0"/>
    <x v="0"/>
    <s v="Сюрвейер №1"/>
    <x v="0"/>
    <x v="0"/>
    <x v="0"/>
    <n v="5579.1508000000003"/>
  </r>
  <r>
    <n v="2"/>
    <x v="1"/>
    <x v="1"/>
    <s v="Сюрвейер №2"/>
    <x v="1"/>
    <x v="1"/>
    <x v="1"/>
    <n v="877.5440000000001"/>
  </r>
  <r>
    <n v="3"/>
    <x v="1"/>
    <x v="1"/>
    <s v="Сюрвейер №2"/>
    <x v="1"/>
    <x v="2"/>
    <x v="1"/>
    <n v="4583.6531999999997"/>
  </r>
  <r>
    <n v="5"/>
    <x v="1"/>
    <x v="1"/>
    <s v="Сюрвейер №2"/>
    <x v="2"/>
    <x v="3"/>
    <x v="2"/>
    <n v="6195.1165999999994"/>
  </r>
  <r>
    <n v="4"/>
    <x v="0"/>
    <x v="0"/>
    <s v="Сюрвейер №1"/>
    <x v="3"/>
    <x v="4"/>
    <x v="3"/>
    <n v="5601.1782000000003"/>
  </r>
  <r>
    <n v="6"/>
    <x v="0"/>
    <x v="0"/>
    <s v="Сюрвейер №1"/>
    <x v="4"/>
    <x v="5"/>
    <x v="4"/>
    <n v="5472.5389999999998"/>
  </r>
  <r>
    <n v="7"/>
    <x v="1"/>
    <x v="1"/>
    <s v="Сюрвейер №3"/>
    <x v="5"/>
    <x v="6"/>
    <x v="5"/>
    <n v="6331.9312"/>
  </r>
  <r>
    <n v="8"/>
    <x v="1"/>
    <x v="1"/>
    <s v="Сюрвейер №2"/>
    <x v="6"/>
    <x v="7"/>
    <x v="6"/>
    <n v="6321.1783999999998"/>
  </r>
  <r>
    <n v="9"/>
    <x v="0"/>
    <x v="0"/>
    <s v="Сюрвейер №1"/>
    <x v="7"/>
    <x v="8"/>
    <x v="7"/>
    <n v="5580.3145999999997"/>
  </r>
  <r>
    <n v="10"/>
    <x v="0"/>
    <x v="2"/>
    <s v="Сюрвейер №1"/>
    <x v="8"/>
    <x v="9"/>
    <x v="8"/>
    <n v="5609.8768"/>
  </r>
  <r>
    <n v="11"/>
    <x v="0"/>
    <x v="0"/>
    <s v="Сюрвейер №1"/>
    <x v="9"/>
    <x v="10"/>
    <x v="9"/>
    <n v="5896.6698000000006"/>
  </r>
  <r>
    <n v="12"/>
    <x v="1"/>
    <x v="1"/>
    <s v="Сюрвейер №3"/>
    <x v="10"/>
    <x v="11"/>
    <x v="10"/>
    <n v="5698.7669999999998"/>
  </r>
  <r>
    <n v="13"/>
    <x v="2"/>
    <x v="3"/>
    <s v="Сюрвейер №1"/>
    <x v="11"/>
    <x v="12"/>
    <x v="11"/>
    <n v="4748.8855999999996"/>
  </r>
  <r>
    <n v="14"/>
    <x v="0"/>
    <x v="0"/>
    <s v="Сюрвейер №1"/>
    <x v="12"/>
    <x v="13"/>
    <x v="12"/>
    <n v="6617.1872000000003"/>
  </r>
  <r>
    <n v="17"/>
    <x v="1"/>
    <x v="1"/>
    <s v="Сюрвейер №3"/>
    <x v="13"/>
    <x v="14"/>
    <x v="13"/>
    <n v="6245.8176000000003"/>
  </r>
  <r>
    <n v="16"/>
    <x v="0"/>
    <x v="0"/>
    <s v="Сюрвейер №1"/>
    <x v="14"/>
    <x v="15"/>
    <x v="14"/>
    <n v="5649.8217999999997"/>
  </r>
  <r>
    <n v="15"/>
    <x v="0"/>
    <x v="2"/>
    <s v="Сюрвейер №1"/>
    <x v="15"/>
    <x v="16"/>
    <x v="15"/>
    <n v="5655.6442000000006"/>
  </r>
  <r>
    <n v="18"/>
    <x v="0"/>
    <x v="0"/>
    <s v="Сюрвейер №1"/>
    <x v="16"/>
    <x v="17"/>
    <x v="16"/>
    <n v="5550.2384000000002"/>
  </r>
  <r>
    <n v="19"/>
    <x v="0"/>
    <x v="0"/>
    <s v="Сюрвейер №1"/>
    <x v="17"/>
    <x v="18"/>
    <x v="17"/>
    <n v="5463.9016000000001"/>
  </r>
  <r>
    <n v="20"/>
    <x v="0"/>
    <x v="0"/>
    <s v="Сюрвейер №1"/>
    <x v="18"/>
    <x v="19"/>
    <x v="18"/>
    <n v="5786.6116000000002"/>
  </r>
  <r>
    <n v="22"/>
    <x v="0"/>
    <x v="0"/>
    <s v="Сюрвейер №1"/>
    <x v="19"/>
    <x v="20"/>
    <x v="19"/>
    <n v="5910.8635999999997"/>
  </r>
  <r>
    <n v="21"/>
    <x v="0"/>
    <x v="2"/>
    <s v="Сюрвейер №1"/>
    <x v="19"/>
    <x v="21"/>
    <x v="19"/>
    <n v="5344.4946"/>
  </r>
  <r>
    <n v="24"/>
    <x v="3"/>
    <x v="4"/>
    <s v="Сюрвейер №2"/>
    <x v="19"/>
    <x v="22"/>
    <x v="19"/>
    <n v="6130.8"/>
  </r>
  <r>
    <n v="23"/>
    <x v="1"/>
    <x v="5"/>
    <s v="Сюрвейер №3"/>
    <x v="20"/>
    <x v="23"/>
    <x v="20"/>
    <n v="6395.2991999999995"/>
  </r>
  <r>
    <n v="25"/>
    <x v="0"/>
    <x v="6"/>
    <s v="Сюрвейер №1"/>
    <x v="21"/>
    <x v="24"/>
    <x v="21"/>
    <n v="5144.9359999999997"/>
  </r>
  <r>
    <n v="26"/>
    <x v="0"/>
    <x v="0"/>
    <s v="Сюрвейер №1"/>
    <x v="22"/>
    <x v="25"/>
    <x v="22"/>
    <n v="6048.7323999999999"/>
  </r>
  <r>
    <n v="29"/>
    <x v="1"/>
    <x v="7"/>
    <s v="Сюрвейер №4"/>
    <x v="23"/>
    <x v="26"/>
    <x v="23"/>
    <n v="1571.568"/>
  </r>
  <r>
    <n v="31"/>
    <x v="1"/>
    <x v="7"/>
    <s v="Сюрвейер №4"/>
    <x v="24"/>
    <x v="27"/>
    <x v="24"/>
    <n v="1440.9580000000001"/>
  </r>
  <r>
    <n v="32"/>
    <x v="1"/>
    <x v="7"/>
    <s v="Сюрвейер №4"/>
    <x v="25"/>
    <x v="28"/>
    <x v="25"/>
    <n v="1310.338"/>
  </r>
  <r>
    <n v="27"/>
    <x v="1"/>
    <x v="1"/>
    <s v="Сюрвейер №3"/>
    <x v="26"/>
    <x v="29"/>
    <x v="26"/>
    <n v="5399.0229999999992"/>
  </r>
  <r>
    <n v="30"/>
    <x v="3"/>
    <x v="8"/>
    <s v="Сюрвейер №2"/>
    <x v="27"/>
    <x v="30"/>
    <x v="27"/>
    <n v="5147.6185999999998"/>
  </r>
  <r>
    <n v="28"/>
    <x v="1"/>
    <x v="5"/>
    <s v="Сюрвейер №3"/>
    <x v="28"/>
    <x v="31"/>
    <x v="28"/>
    <n v="5380.9106000000002"/>
  </r>
  <r>
    <n v="33"/>
    <x v="1"/>
    <x v="5"/>
    <s v="Сюрвейер №3"/>
    <x v="29"/>
    <x v="32"/>
    <x v="29"/>
    <n v="6383.9967999999999"/>
  </r>
  <r>
    <n v="34"/>
    <x v="1"/>
    <x v="1"/>
    <s v="Сюрвейер №3"/>
    <x v="30"/>
    <x v="33"/>
    <x v="30"/>
    <n v="5447.1109999999999"/>
  </r>
  <r>
    <n v="35"/>
    <x v="1"/>
    <x v="5"/>
    <s v="Сюрвейер №3"/>
    <x v="31"/>
    <x v="34"/>
    <x v="31"/>
    <n v="6493.4413999999997"/>
  </r>
  <r>
    <n v="36"/>
    <x v="1"/>
    <x v="1"/>
    <s v="Сюрвейер №3"/>
    <x v="32"/>
    <x v="35"/>
    <x v="32"/>
    <n v="5412.7248"/>
  </r>
  <r>
    <n v="37"/>
    <x v="3"/>
    <x v="8"/>
    <s v="Сюрвейер №2"/>
    <x v="33"/>
    <x v="36"/>
    <x v="33"/>
    <n v="5100.1514000000006"/>
  </r>
  <r>
    <n v="38"/>
    <x v="1"/>
    <x v="5"/>
    <s v="Сюрвейер №3"/>
    <x v="34"/>
    <x v="31"/>
    <x v="34"/>
    <n v="5400.5496000000003"/>
  </r>
  <r>
    <n v="39"/>
    <x v="1"/>
    <x v="5"/>
    <s v="Сюрвейер №3"/>
    <x v="35"/>
    <x v="31"/>
    <x v="35"/>
    <n v="5399.9529999999995"/>
  </r>
  <r>
    <n v="40"/>
    <x v="3"/>
    <x v="4"/>
    <s v="Сюрвейер №2"/>
    <x v="36"/>
    <x v="37"/>
    <x v="36"/>
    <n v="5164.4940000000006"/>
  </r>
  <r>
    <n v="42"/>
    <x v="4"/>
    <x v="9"/>
    <s v="Сюрвейер №1"/>
    <x v="37"/>
    <x v="38"/>
    <x v="37"/>
    <n v="4985.7323999999999"/>
  </r>
  <r>
    <n v="41"/>
    <x v="1"/>
    <x v="10"/>
    <s v="Сюрвейер №5"/>
    <x v="38"/>
    <x v="39"/>
    <x v="38"/>
    <n v="5415.6956"/>
  </r>
  <r>
    <n v="44"/>
    <x v="1"/>
    <x v="10"/>
    <s v="Сюрвейер №3"/>
    <x v="39"/>
    <x v="40"/>
    <x v="39"/>
    <n v="6445.4624000000003"/>
  </r>
  <r>
    <n v="43"/>
    <x v="1"/>
    <x v="1"/>
    <s v="Сюрвейер №5"/>
    <x v="40"/>
    <x v="41"/>
    <x v="40"/>
    <n v="5901.7662"/>
  </r>
  <r>
    <n v="45"/>
    <x v="0"/>
    <x v="6"/>
    <s v="Сюрвейер №1"/>
    <x v="41"/>
    <x v="42"/>
    <x v="41"/>
    <n v="4231.1545999999998"/>
  </r>
  <r>
    <n v="46"/>
    <x v="0"/>
    <x v="6"/>
    <s v="Сюрвейер №1"/>
    <x v="42"/>
    <x v="43"/>
    <x v="42"/>
    <n v="5243.8721999999998"/>
  </r>
  <r>
    <n v="47"/>
    <x v="1"/>
    <x v="1"/>
    <s v="Сюрвейер №5"/>
    <x v="43"/>
    <x v="44"/>
    <x v="43"/>
    <n v="5349.8962000000001"/>
  </r>
  <r>
    <n v="49"/>
    <x v="5"/>
    <x v="11"/>
    <s v="Сюрвейер №1"/>
    <x v="44"/>
    <x v="45"/>
    <x v="44"/>
    <n v="3891.1394"/>
  </r>
  <r>
    <n v="48"/>
    <x v="1"/>
    <x v="1"/>
    <s v="Сюрвейер №5"/>
    <x v="45"/>
    <x v="46"/>
    <x v="45"/>
    <n v="5629.2785999999996"/>
  </r>
  <r>
    <n v="51"/>
    <x v="1"/>
    <x v="1"/>
    <s v="Сюрвейер №5"/>
    <x v="46"/>
    <x v="47"/>
    <x v="46"/>
    <n v="5051.4884000000002"/>
  </r>
  <r>
    <n v="52"/>
    <x v="1"/>
    <x v="12"/>
    <s v="Сюрвейер №5"/>
    <x v="47"/>
    <x v="48"/>
    <x v="47"/>
    <n v="4868.1397999999999"/>
  </r>
  <r>
    <n v="50"/>
    <x v="0"/>
    <x v="6"/>
    <s v="Сюрвейер №1"/>
    <x v="47"/>
    <x v="49"/>
    <x v="47"/>
    <n v="5868.5684000000001"/>
  </r>
  <r>
    <n v="54"/>
    <x v="1"/>
    <x v="1"/>
    <s v="Сюрвейер №5"/>
    <x v="48"/>
    <x v="50"/>
    <x v="48"/>
    <n v="5523.6283999999996"/>
  </r>
  <r>
    <n v="53"/>
    <x v="0"/>
    <x v="6"/>
    <s v="Сюрвейер №1"/>
    <x v="49"/>
    <x v="51"/>
    <x v="49"/>
    <n v="5646.1466"/>
  </r>
  <r>
    <n v="55"/>
    <x v="0"/>
    <x v="6"/>
    <s v="Сюрвейер №1"/>
    <x v="50"/>
    <x v="52"/>
    <x v="50"/>
    <n v="5738.2389999999996"/>
  </r>
  <r>
    <n v="56"/>
    <x v="1"/>
    <x v="12"/>
    <s v="Сюрвейер №5"/>
    <x v="51"/>
    <x v="53"/>
    <x v="51"/>
    <n v="5522.5048000000006"/>
  </r>
  <r>
    <n v="58"/>
    <x v="1"/>
    <x v="7"/>
    <s v="Сюрвейер №4"/>
    <x v="51"/>
    <x v="54"/>
    <x v="51"/>
    <n v="393.01679999999999"/>
  </r>
  <r>
    <n v="61"/>
    <x v="1"/>
    <x v="7"/>
    <s v="Сюрвейер №4"/>
    <x v="52"/>
    <x v="55"/>
    <x v="52"/>
    <n v="1377.3294000000001"/>
  </r>
  <r>
    <n v="63"/>
    <x v="1"/>
    <x v="7"/>
    <s v="Сюрвейер №4"/>
    <x v="53"/>
    <x v="56"/>
    <x v="53"/>
    <n v="1399.039"/>
  </r>
  <r>
    <n v="64"/>
    <x v="1"/>
    <x v="7"/>
    <s v="Сюрвейер №4"/>
    <x v="54"/>
    <x v="57"/>
    <x v="54"/>
    <n v="549.43459999999993"/>
  </r>
  <r>
    <n v="65"/>
    <x v="1"/>
    <x v="7"/>
    <s v="Сюрвейер №4"/>
    <x v="55"/>
    <x v="58"/>
    <x v="55"/>
    <n v="683.76859999999999"/>
  </r>
  <r>
    <n v="57"/>
    <x v="0"/>
    <x v="6"/>
    <s v="Сюрвейер №1"/>
    <x v="56"/>
    <x v="59"/>
    <x v="56"/>
    <n v="5477.3105999999998"/>
  </r>
  <r>
    <n v="59"/>
    <x v="1"/>
    <x v="1"/>
    <s v="Сюрвейер №5"/>
    <x v="57"/>
    <x v="60"/>
    <x v="57"/>
    <n v="2692.6446000000005"/>
  </r>
  <r>
    <n v="60"/>
    <x v="1"/>
    <x v="1"/>
    <s v="Сюрвейер №5"/>
    <x v="57"/>
    <x v="61"/>
    <x v="57"/>
    <n v="2298.5173999999997"/>
  </r>
  <r>
    <n v="66"/>
    <x v="1"/>
    <x v="12"/>
    <s v="Сюрвейер №5"/>
    <x v="58"/>
    <x v="62"/>
    <x v="58"/>
    <n v="5092.6728000000003"/>
  </r>
  <r>
    <n v="62"/>
    <x v="0"/>
    <x v="6"/>
    <s v="Сюрвейер №1"/>
    <x v="59"/>
    <x v="63"/>
    <x v="59"/>
    <n v="5705.1779999999999"/>
  </r>
  <r>
    <n v="67"/>
    <x v="1"/>
    <x v="1"/>
    <s v="Сюрвейер №5"/>
    <x v="60"/>
    <x v="64"/>
    <x v="60"/>
    <n v="2219.9121999999998"/>
  </r>
  <r>
    <n v="68"/>
    <x v="1"/>
    <x v="1"/>
    <s v="Сюрвейер №5"/>
    <x v="60"/>
    <x v="65"/>
    <x v="60"/>
    <n v="2740.0978000000005"/>
  </r>
  <r>
    <n v="69"/>
    <x v="0"/>
    <x v="6"/>
    <s v="Сюрвейер №1"/>
    <x v="61"/>
    <x v="66"/>
    <x v="61"/>
    <n v="4598.5709999999999"/>
  </r>
  <r>
    <n v="70"/>
    <x v="0"/>
    <x v="6"/>
    <s v="Сюрвейер №1"/>
    <x v="62"/>
    <x v="67"/>
    <x v="62"/>
    <n v="6326.6554000000006"/>
  </r>
  <r>
    <n v="77"/>
    <x v="1"/>
    <x v="7"/>
    <s v="Сюрвейер №4"/>
    <x v="63"/>
    <x v="68"/>
    <x v="63"/>
    <n v="1625.81"/>
  </r>
  <r>
    <n v="71"/>
    <x v="1"/>
    <x v="1"/>
    <s v="Сюрвейер №5"/>
    <x v="64"/>
    <x v="69"/>
    <x v="64"/>
    <n v="4994.7539999999999"/>
  </r>
  <r>
    <n v="78"/>
    <x v="1"/>
    <x v="7"/>
    <s v="Сюрвейер №4"/>
    <x v="64"/>
    <x v="70"/>
    <x v="64"/>
    <n v="1597.9736"/>
  </r>
  <r>
    <n v="72"/>
    <x v="1"/>
    <x v="12"/>
    <s v="Сюрвейер №5"/>
    <x v="65"/>
    <x v="71"/>
    <x v="65"/>
    <n v="5447.0019999999995"/>
  </r>
  <r>
    <n v="79"/>
    <x v="1"/>
    <x v="7"/>
    <s v="Сюрвейер №4"/>
    <x v="65"/>
    <x v="72"/>
    <x v="65"/>
    <n v="1428.4852000000001"/>
  </r>
  <r>
    <n v="82"/>
    <x v="1"/>
    <x v="7"/>
    <s v="Сюрвейер №4"/>
    <x v="66"/>
    <x v="73"/>
    <x v="66"/>
    <n v="649.00740000000008"/>
  </r>
  <r>
    <n v="73"/>
    <x v="1"/>
    <x v="1"/>
    <s v="Сюрвейер №5"/>
    <x v="67"/>
    <x v="74"/>
    <x v="67"/>
    <n v="6374.3774000000003"/>
  </r>
  <r>
    <n v="74"/>
    <x v="0"/>
    <x v="6"/>
    <s v="Сюрвейер №1"/>
    <x v="68"/>
    <x v="75"/>
    <x v="68"/>
    <n v="5797.6345999999994"/>
  </r>
  <r>
    <n v="75"/>
    <x v="1"/>
    <x v="1"/>
    <s v="Сюрвейер №5"/>
    <x v="69"/>
    <x v="76"/>
    <x v="69"/>
    <n v="1884.3414000000002"/>
  </r>
  <r>
    <n v="76"/>
    <x v="1"/>
    <x v="1"/>
    <s v="Сюрвейер №5"/>
    <x v="69"/>
    <x v="77"/>
    <x v="69"/>
    <n v="2934.2059999999997"/>
  </r>
  <r>
    <n v="81"/>
    <x v="1"/>
    <x v="12"/>
    <s v="Сюрвейер №5"/>
    <x v="70"/>
    <x v="78"/>
    <x v="70"/>
    <n v="5690.4859999999999"/>
  </r>
  <r>
    <n v="83"/>
    <x v="1"/>
    <x v="12"/>
    <s v="Сюрвейер №5"/>
    <x v="71"/>
    <x v="79"/>
    <x v="71"/>
    <n v="5429.0599999999995"/>
  </r>
  <r>
    <n v="84"/>
    <x v="6"/>
    <x v="13"/>
    <s v="Сюрвейер №1"/>
    <x v="72"/>
    <x v="80"/>
    <x v="72"/>
    <n v="5679.7266"/>
  </r>
  <r>
    <n v="80"/>
    <x v="0"/>
    <x v="6"/>
    <s v="Сюрвейер №1"/>
    <x v="73"/>
    <x v="81"/>
    <x v="73"/>
    <n v="6021.5661999999993"/>
  </r>
  <r>
    <n v="85"/>
    <x v="0"/>
    <x v="6"/>
    <s v="Сюрвейер №1"/>
    <x v="74"/>
    <x v="82"/>
    <x v="74"/>
    <n v="5432.0946000000004"/>
  </r>
  <r>
    <n v="89"/>
    <x v="1"/>
    <x v="12"/>
    <s v="Сюрвейер №5"/>
    <x v="75"/>
    <x v="83"/>
    <x v="75"/>
    <n v="5487.8396000000002"/>
  </r>
  <r>
    <n v="86"/>
    <x v="1"/>
    <x v="1"/>
    <s v="Сюрвейер №5"/>
    <x v="76"/>
    <x v="84"/>
    <x v="76"/>
    <n v="1402.3083999999999"/>
  </r>
  <r>
    <n v="87"/>
    <x v="1"/>
    <x v="1"/>
    <s v="Сюрвейер №5"/>
    <x v="76"/>
    <x v="85"/>
    <x v="76"/>
    <n v="2980.8779999999997"/>
  </r>
  <r>
    <n v="88"/>
    <x v="0"/>
    <x v="6"/>
    <s v="Сюрвейер №1"/>
    <x v="77"/>
    <x v="86"/>
    <x v="77"/>
    <n v="5717.1374000000005"/>
  </r>
  <r>
    <n v="90"/>
    <x v="1"/>
    <x v="1"/>
    <s v="Сюрвейер №5"/>
    <x v="78"/>
    <x v="87"/>
    <x v="78"/>
    <n v="5482.2830000000004"/>
  </r>
  <r>
    <n v="91"/>
    <x v="1"/>
    <x v="12"/>
    <s v="Сюрвейер №5"/>
    <x v="79"/>
    <x v="88"/>
    <x v="79"/>
    <n v="4939.3649999999998"/>
  </r>
  <r>
    <n v="92"/>
    <x v="1"/>
    <x v="1"/>
    <s v="Сюрвейер №5"/>
    <x v="80"/>
    <x v="89"/>
    <x v="80"/>
    <n v="2260.2236000000003"/>
  </r>
  <r>
    <n v="93"/>
    <x v="1"/>
    <x v="1"/>
    <s v="Сюрвейер №5"/>
    <x v="80"/>
    <x v="90"/>
    <x v="80"/>
    <n v="2705.0706"/>
  </r>
  <r>
    <n v="94"/>
    <x v="0"/>
    <x v="6"/>
    <s v="Сюрвейер №1"/>
    <x v="81"/>
    <x v="91"/>
    <x v="81"/>
    <n v="1570.8000000000002"/>
  </r>
  <r>
    <n v="95"/>
    <x v="0"/>
    <x v="6"/>
    <s v="Сюрвейер №1"/>
    <x v="81"/>
    <x v="92"/>
    <x v="81"/>
    <n v="2579.4"/>
  </r>
  <r>
    <n v="96"/>
    <x v="0"/>
    <x v="6"/>
    <s v="Сюрвейер №1"/>
    <x v="81"/>
    <x v="93"/>
    <x v="81"/>
    <n v="603.79999999999995"/>
  </r>
  <r>
    <n v="97"/>
    <x v="0"/>
    <x v="6"/>
    <s v="Сюрвейер №1"/>
    <x v="82"/>
    <x v="94"/>
    <x v="82"/>
    <n v="6089.0448000000006"/>
  </r>
  <r>
    <n v="98"/>
    <x v="1"/>
    <x v="12"/>
    <s v="Сюрвейер №5"/>
    <x v="83"/>
    <x v="95"/>
    <x v="83"/>
    <n v="5899.6220000000003"/>
  </r>
  <r>
    <n v="99"/>
    <x v="0"/>
    <x v="6"/>
    <s v="Сюрвейер №1"/>
    <x v="84"/>
    <x v="96"/>
    <x v="84"/>
    <n v="5650.6131999999998"/>
  </r>
  <r>
    <n v="100"/>
    <x v="1"/>
    <x v="1"/>
    <s v="Сюрвейер №5"/>
    <x v="85"/>
    <x v="97"/>
    <x v="85"/>
    <n v="1472.4594000000002"/>
  </r>
  <r>
    <n v="101"/>
    <x v="1"/>
    <x v="1"/>
    <s v="Сюрвейер №5"/>
    <x v="85"/>
    <x v="98"/>
    <x v="85"/>
    <n v="3489.902"/>
  </r>
  <r>
    <n v="102"/>
    <x v="0"/>
    <x v="6"/>
    <s v="Сюрвейер №1"/>
    <x v="86"/>
    <x v="99"/>
    <x v="86"/>
    <n v="5350.1610000000001"/>
  </r>
  <r>
    <n v="104"/>
    <x v="1"/>
    <x v="1"/>
    <s v="Сюрвейер №5"/>
    <x v="87"/>
    <x v="100"/>
    <x v="87"/>
    <n v="3703.0523999999996"/>
  </r>
  <r>
    <n v="103"/>
    <x v="2"/>
    <x v="3"/>
    <s v="Сюрвейер №1"/>
    <x v="88"/>
    <x v="101"/>
    <x v="88"/>
    <n v="1852.5919999999996"/>
  </r>
  <r>
    <n v="106"/>
    <x v="0"/>
    <x v="6"/>
    <s v="Сюрвейер №1"/>
    <x v="88"/>
    <x v="102"/>
    <x v="88"/>
    <n v="3387.7919999999999"/>
  </r>
  <r>
    <n v="107"/>
    <x v="0"/>
    <x v="6"/>
    <s v="Сюрвейер №1"/>
    <x v="88"/>
    <x v="103"/>
    <x v="88"/>
    <n v="5534.7820000000002"/>
  </r>
  <r>
    <n v="105"/>
    <x v="1"/>
    <x v="1"/>
    <s v="Сюрвейер №5"/>
    <x v="89"/>
    <x v="104"/>
    <x v="89"/>
    <n v="611.96499999999992"/>
  </r>
  <r>
    <n v="108"/>
    <x v="0"/>
    <x v="6"/>
    <s v="Сюрвейер №1"/>
    <x v="90"/>
    <x v="105"/>
    <x v="90"/>
    <n v="5551.1396000000004"/>
  </r>
  <r>
    <n v="110"/>
    <x v="5"/>
    <x v="11"/>
    <s v="Сюрвейер №5"/>
    <x v="91"/>
    <x v="106"/>
    <x v="91"/>
    <n v="5581.3321999999998"/>
  </r>
  <r>
    <n v="111"/>
    <x v="1"/>
    <x v="1"/>
    <s v="Сюрвейер №5"/>
    <x v="92"/>
    <x v="107"/>
    <x v="92"/>
    <n v="692.98939999999993"/>
  </r>
  <r>
    <n v="109"/>
    <x v="0"/>
    <x v="6"/>
    <s v="Сюрвейер №1"/>
    <x v="92"/>
    <x v="108"/>
    <x v="92"/>
    <n v="4477.0218000000004"/>
  </r>
  <r>
    <n v="114"/>
    <x v="1"/>
    <x v="1"/>
    <s v="Сюрвейер №5"/>
    <x v="93"/>
    <x v="109"/>
    <x v="93"/>
    <n v="6242.3818000000001"/>
  </r>
  <r>
    <n v="112"/>
    <x v="1"/>
    <x v="1"/>
    <s v="Сюрвейер №5"/>
    <x v="94"/>
    <x v="110"/>
    <x v="94"/>
    <n v="6009.9732000000004"/>
  </r>
  <r>
    <n v="115"/>
    <x v="0"/>
    <x v="6"/>
    <s v="Сюрвейер №1"/>
    <x v="95"/>
    <x v="111"/>
    <x v="95"/>
    <n v="5839.6917999999996"/>
  </r>
  <r>
    <n v="113"/>
    <x v="0"/>
    <x v="6"/>
    <s v="Сюрвейер №1"/>
    <x v="96"/>
    <x v="112"/>
    <x v="96"/>
    <n v="5833.6184000000003"/>
  </r>
  <r>
    <n v="116"/>
    <x v="2"/>
    <x v="3"/>
    <s v="Сюрвейер №1"/>
    <x v="97"/>
    <x v="113"/>
    <x v="97"/>
    <n v="5833.6180000000004"/>
  </r>
  <r>
    <n v="119"/>
    <x v="5"/>
    <x v="11"/>
    <s v="Сюрвейер №5"/>
    <x v="98"/>
    <x v="114"/>
    <x v="98"/>
    <n v="5157.7208000000001"/>
  </r>
  <r>
    <n v="117"/>
    <x v="0"/>
    <x v="6"/>
    <s v="Сюрвейер №1"/>
    <x v="99"/>
    <x v="115"/>
    <x v="99"/>
    <n v="5866.7482"/>
  </r>
  <r>
    <n v="118"/>
    <x v="0"/>
    <x v="2"/>
    <s v="Сюрвейер №1"/>
    <x v="100"/>
    <x v="116"/>
    <x v="100"/>
    <n v="6070.9830000000002"/>
  </r>
  <r>
    <n v="121"/>
    <x v="1"/>
    <x v="1"/>
    <s v="Сюрвейер №5"/>
    <x v="101"/>
    <x v="117"/>
    <x v="101"/>
    <n v="5730.4031999999997"/>
  </r>
  <r>
    <n v="120"/>
    <x v="0"/>
    <x v="6"/>
    <s v="Сюрвейер №1"/>
    <x v="102"/>
    <x v="118"/>
    <x v="102"/>
    <n v="5497.1210000000001"/>
  </r>
  <r>
    <n v="122"/>
    <x v="0"/>
    <x v="6"/>
    <s v="Сюрвейер №1"/>
    <x v="103"/>
    <x v="116"/>
    <x v="103"/>
    <n v="6084.7258000000002"/>
  </r>
  <r>
    <n v="123"/>
    <x v="0"/>
    <x v="6"/>
    <s v="Сюрвейер №1"/>
    <x v="103"/>
    <x v="119"/>
    <x v="103"/>
    <n v="5723.4328000000005"/>
  </r>
  <r>
    <n v="124"/>
    <x v="1"/>
    <x v="1"/>
    <s v="Сюрвейер №5"/>
    <x v="104"/>
    <x v="120"/>
    <x v="104"/>
    <n v="5873.6545999999998"/>
  </r>
  <r>
    <n v="125"/>
    <x v="1"/>
    <x v="14"/>
    <s v="Сюрвейер №5"/>
    <x v="105"/>
    <x v="121"/>
    <x v="105"/>
    <n v="5339.4297999999999"/>
  </r>
  <r>
    <n v="126"/>
    <x v="0"/>
    <x v="6"/>
    <s v="Сюрвейер №1"/>
    <x v="106"/>
    <x v="122"/>
    <x v="106"/>
    <n v="5871.3085999999994"/>
  </r>
  <r>
    <n v="128"/>
    <x v="1"/>
    <x v="12"/>
    <s v="Сюрвейер №5"/>
    <x v="107"/>
    <x v="123"/>
    <x v="107"/>
    <n v="4907.5105999999996"/>
  </r>
  <r>
    <n v="127"/>
    <x v="0"/>
    <x v="15"/>
    <s v="Сюрвейер №1"/>
    <x v="107"/>
    <x v="124"/>
    <x v="107"/>
    <n v="5709.027"/>
  </r>
  <r>
    <n v="129"/>
    <x v="0"/>
    <x v="2"/>
    <s v="Сюрвейер №1"/>
    <x v="108"/>
    <x v="125"/>
    <x v="108"/>
    <n v="6106.6054000000004"/>
  </r>
  <r>
    <n v="131"/>
    <x v="1"/>
    <x v="1"/>
    <s v="Сюрвейер №2"/>
    <x v="109"/>
    <x v="126"/>
    <x v="109"/>
    <n v="6184.8285999999998"/>
  </r>
  <r>
    <n v="130"/>
    <x v="0"/>
    <x v="6"/>
    <s v="Сюрвейер №1"/>
    <x v="110"/>
    <x v="127"/>
    <x v="110"/>
    <n v="5850.3188"/>
  </r>
  <r>
    <n v="132"/>
    <x v="1"/>
    <x v="1"/>
    <s v="Сюрвейер №2"/>
    <x v="111"/>
    <x v="128"/>
    <x v="111"/>
    <n v="6040.7209999999995"/>
  </r>
  <r>
    <n v="133"/>
    <x v="0"/>
    <x v="6"/>
    <s v="Сюрвейер №1"/>
    <x v="112"/>
    <x v="129"/>
    <x v="112"/>
    <n v="5529.7885999999999"/>
  </r>
  <r>
    <n v="134"/>
    <x v="1"/>
    <x v="1"/>
    <s v="Сюрвейер №5"/>
    <x v="113"/>
    <x v="130"/>
    <x v="113"/>
    <n v="854.97780000000012"/>
  </r>
  <r>
    <n v="135"/>
    <x v="1"/>
    <x v="1"/>
    <s v="Сюрвейер №2"/>
    <x v="113"/>
    <x v="131"/>
    <x v="113"/>
    <n v="4377.1217999999999"/>
  </r>
  <r>
    <n v="137"/>
    <x v="1"/>
    <x v="12"/>
    <s v="Сюрвейер №5"/>
    <x v="114"/>
    <x v="132"/>
    <x v="114"/>
    <n v="5859.135400000001"/>
  </r>
  <r>
    <n v="136"/>
    <x v="0"/>
    <x v="6"/>
    <s v="Сюрвейер №1"/>
    <x v="115"/>
    <x v="133"/>
    <x v="115"/>
    <n v="5778.4030000000002"/>
  </r>
  <r>
    <n v="138"/>
    <x v="0"/>
    <x v="6"/>
    <s v="Сюрвейер №1"/>
    <x v="116"/>
    <x v="134"/>
    <x v="116"/>
    <n v="5556.6354000000001"/>
  </r>
  <r>
    <n v="139"/>
    <x v="1"/>
    <x v="1"/>
    <s v="Сюрвейер №5"/>
    <x v="117"/>
    <x v="135"/>
    <x v="117"/>
    <n v="5675.9892"/>
  </r>
  <r>
    <n v="141"/>
    <x v="1"/>
    <x v="12"/>
    <s v="Сюрвейер №5"/>
    <x v="118"/>
    <x v="136"/>
    <x v="118"/>
    <n v="6155.1521999999995"/>
  </r>
  <r>
    <n v="140"/>
    <x v="1"/>
    <x v="1"/>
    <s v="Сюрвейер №5"/>
    <x v="119"/>
    <x v="137"/>
    <x v="119"/>
    <n v="6081.5393999999997"/>
  </r>
  <r>
    <n v="143"/>
    <x v="1"/>
    <x v="12"/>
    <s v="Сюрвейер №6"/>
    <x v="120"/>
    <x v="138"/>
    <x v="120"/>
    <n v="5460.9267999999993"/>
  </r>
  <r>
    <n v="142"/>
    <x v="0"/>
    <x v="6"/>
    <s v="Сюрвейер №1"/>
    <x v="120"/>
    <x v="139"/>
    <x v="120"/>
    <n v="5923.9529999999995"/>
  </r>
  <r>
    <n v="144"/>
    <x v="1"/>
    <x v="1"/>
    <s v="Сюрвейер №5"/>
    <x v="121"/>
    <x v="140"/>
    <x v="121"/>
    <n v="4863.5821999999998"/>
  </r>
  <r>
    <n v="145"/>
    <x v="0"/>
    <x v="6"/>
    <s v="Сюрвейер №1"/>
    <x v="122"/>
    <x v="141"/>
    <x v="122"/>
    <n v="5774.0483999999997"/>
  </r>
  <r>
    <n v="146"/>
    <x v="0"/>
    <x v="6"/>
    <s v="Сюрвейер №1"/>
    <x v="123"/>
    <x v="142"/>
    <x v="123"/>
    <n v="5734.9332000000004"/>
  </r>
  <r>
    <n v="149"/>
    <x v="1"/>
    <x v="12"/>
    <s v="Сюрвейер №6"/>
    <x v="124"/>
    <x v="143"/>
    <x v="124"/>
    <n v="5579.5974000000006"/>
  </r>
  <r>
    <n v="147"/>
    <x v="1"/>
    <x v="1"/>
    <s v="Сюрвейер №6"/>
    <x v="125"/>
    <x v="144"/>
    <x v="125"/>
    <n v="5859.3652000000002"/>
  </r>
  <r>
    <n v="148"/>
    <x v="2"/>
    <x v="16"/>
    <s v="Сюрвейер №1"/>
    <x v="126"/>
    <x v="145"/>
    <x v="126"/>
    <n v="5801.3392000000003"/>
  </r>
  <r>
    <n v="150"/>
    <x v="0"/>
    <x v="6"/>
    <s v="Сюрвейер №1"/>
    <x v="127"/>
    <x v="146"/>
    <x v="127"/>
    <n v="5840.01"/>
  </r>
  <r>
    <n v="152"/>
    <x v="1"/>
    <x v="1"/>
    <s v="Сюрвейер №6"/>
    <x v="128"/>
    <x v="147"/>
    <x v="128"/>
    <n v="5526.482"/>
  </r>
  <r>
    <n v="151"/>
    <x v="0"/>
    <x v="6"/>
    <s v="Сюрвейер №1"/>
    <x v="129"/>
    <x v="148"/>
    <x v="129"/>
    <n v="5475.1262000000006"/>
  </r>
  <r>
    <n v="154"/>
    <x v="1"/>
    <x v="12"/>
    <s v="Сюрвейер №6"/>
    <x v="130"/>
    <x v="149"/>
    <x v="130"/>
    <n v="5776.3903999999993"/>
  </r>
  <r>
    <n v="153"/>
    <x v="0"/>
    <x v="6"/>
    <s v="Сюрвейер №1"/>
    <x v="131"/>
    <x v="150"/>
    <x v="131"/>
    <n v="5547.4508000000005"/>
  </r>
  <r>
    <n v="155"/>
    <x v="1"/>
    <x v="1"/>
    <s v="Сюрвейер №6"/>
    <x v="132"/>
    <x v="151"/>
    <x v="132"/>
    <n v="5629.2857999999997"/>
  </r>
  <r>
    <n v="156"/>
    <x v="0"/>
    <x v="6"/>
    <s v="Сюрвейер №1"/>
    <x v="133"/>
    <x v="152"/>
    <x v="133"/>
    <n v="5866.4293999999991"/>
  </r>
  <r>
    <n v="157"/>
    <x v="1"/>
    <x v="12"/>
    <s v="Сюрвейер №6"/>
    <x v="134"/>
    <x v="153"/>
    <x v="134"/>
    <n v="5303.3235999999997"/>
  </r>
  <r>
    <n v="158"/>
    <x v="1"/>
    <x v="12"/>
    <s v="Сюрвейер №6"/>
    <x v="135"/>
    <x v="154"/>
    <x v="135"/>
    <n v="5619.3360000000002"/>
  </r>
  <r>
    <n v="162"/>
    <x v="1"/>
    <x v="12"/>
    <s v="Сюрвейер №6"/>
    <x v="136"/>
    <x v="155"/>
    <x v="136"/>
    <n v="5500.0235999999995"/>
  </r>
  <r>
    <n v="163"/>
    <x v="1"/>
    <x v="1"/>
    <s v="Сюрвейер №6"/>
    <x v="137"/>
    <x v="156"/>
    <x v="137"/>
    <n v="5554.6415999999999"/>
  </r>
  <r>
    <n v="159"/>
    <x v="0"/>
    <x v="6"/>
    <s v="Сюрвейер №1"/>
    <x v="137"/>
    <x v="157"/>
    <x v="137"/>
    <n v="6337.8296"/>
  </r>
  <r>
    <n v="161"/>
    <x v="0"/>
    <x v="6"/>
    <s v="Сюрвейер №1"/>
    <x v="137"/>
    <x v="158"/>
    <x v="137"/>
    <n v="5987.6139999999996"/>
  </r>
  <r>
    <n v="160"/>
    <x v="1"/>
    <x v="1"/>
    <s v="Сюрвейер №6"/>
    <x v="138"/>
    <x v="159"/>
    <x v="138"/>
    <n v="5245.1269999999995"/>
  </r>
  <r>
    <n v="164"/>
    <x v="0"/>
    <x v="6"/>
    <s v="Сюрвейер №1"/>
    <x v="139"/>
    <x v="160"/>
    <x v="139"/>
    <n v="6459.9462000000003"/>
  </r>
  <r>
    <n v="165"/>
    <x v="1"/>
    <x v="1"/>
    <s v="Сюрвейер №6"/>
    <x v="140"/>
    <x v="161"/>
    <x v="140"/>
    <n v="5721.4263999999994"/>
  </r>
  <r>
    <n v="169"/>
    <x v="1"/>
    <x v="12"/>
    <s v="Сюрвейер №6"/>
    <x v="141"/>
    <x v="162"/>
    <x v="141"/>
    <n v="5387.6653999999999"/>
  </r>
  <r>
    <n v="167"/>
    <x v="1"/>
    <x v="1"/>
    <s v="Сюрвейер №6"/>
    <x v="142"/>
    <x v="163"/>
    <x v="142"/>
    <n v="2570.5307999999995"/>
  </r>
  <r>
    <n v="168"/>
    <x v="1"/>
    <x v="1"/>
    <s v="Сюрвейер №6"/>
    <x v="142"/>
    <x v="164"/>
    <x v="142"/>
    <n v="1982.6858000000002"/>
  </r>
  <r>
    <n v="166"/>
    <x v="0"/>
    <x v="6"/>
    <s v="Сюрвейер №1"/>
    <x v="142"/>
    <x v="165"/>
    <x v="142"/>
    <n v="5758.7374"/>
  </r>
  <r>
    <n v="170"/>
    <x v="0"/>
    <x v="6"/>
    <s v="Сюрвейер №1"/>
    <x v="143"/>
    <x v="166"/>
    <x v="143"/>
    <n v="5810.3757999999998"/>
  </r>
  <r>
    <n v="171"/>
    <x v="1"/>
    <x v="1"/>
    <s v="Сюрвейер №6"/>
    <x v="144"/>
    <x v="167"/>
    <x v="144"/>
    <n v="2151.1867999999999"/>
  </r>
  <r>
    <n v="172"/>
    <x v="1"/>
    <x v="1"/>
    <s v="Сюрвейер №6"/>
    <x v="144"/>
    <x v="168"/>
    <x v="144"/>
    <n v="2343.5335999999998"/>
  </r>
  <r>
    <n v="173"/>
    <x v="0"/>
    <x v="6"/>
    <s v="Сюрвейер №1"/>
    <x v="145"/>
    <x v="169"/>
    <x v="145"/>
    <n v="5845.6947999999993"/>
  </r>
  <r>
    <n v="174"/>
    <x v="1"/>
    <x v="1"/>
    <s v="Сюрвейер №2"/>
    <x v="146"/>
    <x v="170"/>
    <x v="146"/>
    <n v="5432.9247999999998"/>
  </r>
  <r>
    <n v="177"/>
    <x v="1"/>
    <x v="12"/>
    <s v="Сюрвейер №6"/>
    <x v="147"/>
    <x v="171"/>
    <x v="147"/>
    <n v="5521.5686000000005"/>
  </r>
  <r>
    <n v="175"/>
    <x v="0"/>
    <x v="6"/>
    <s v="Сюрвейер №1"/>
    <x v="148"/>
    <x v="172"/>
    <x v="148"/>
    <n v="5975.0946000000004"/>
  </r>
  <r>
    <n v="178"/>
    <x v="0"/>
    <x v="6"/>
    <s v="Сюрвейер №1"/>
    <x v="148"/>
    <x v="173"/>
    <x v="148"/>
    <n v="5997.0730000000003"/>
  </r>
  <r>
    <n v="176"/>
    <x v="0"/>
    <x v="6"/>
    <s v="Сюрвейер №1"/>
    <x v="149"/>
    <x v="174"/>
    <x v="149"/>
    <n v="5574.3675999999996"/>
  </r>
  <r>
    <n v="179"/>
    <x v="1"/>
    <x v="5"/>
    <s v="Сюрвейер №6"/>
    <x v="150"/>
    <x v="175"/>
    <x v="150"/>
    <n v="5586.3341999999993"/>
  </r>
  <r>
    <n v="180"/>
    <x v="1"/>
    <x v="12"/>
    <s v="Сюрвейер №6"/>
    <x v="151"/>
    <x v="176"/>
    <x v="151"/>
    <n v="5615.4989999999998"/>
  </r>
  <r>
    <n v="183"/>
    <x v="1"/>
    <x v="17"/>
    <s v="Сюрвейер №6"/>
    <x v="152"/>
    <x v="177"/>
    <x v="152"/>
    <n v="5365.9218000000001"/>
  </r>
  <r>
    <n v="182"/>
    <x v="1"/>
    <x v="1"/>
    <s v="Сюрвейер №6"/>
    <x v="153"/>
    <x v="178"/>
    <x v="153"/>
    <n v="5635.2067999999999"/>
  </r>
  <r>
    <n v="181"/>
    <x v="0"/>
    <x v="6"/>
    <s v="Сюрвейер №1"/>
    <x v="153"/>
    <x v="179"/>
    <x v="153"/>
    <n v="6214.0676000000003"/>
  </r>
  <r>
    <n v="186"/>
    <x v="1"/>
    <x v="12"/>
    <s v="Сюрвейер №6"/>
    <x v="154"/>
    <x v="180"/>
    <x v="154"/>
    <n v="5815.5249999999996"/>
  </r>
  <r>
    <n v="184"/>
    <x v="2"/>
    <x v="16"/>
    <s v="Сюрвейер №1"/>
    <x v="155"/>
    <x v="181"/>
    <x v="155"/>
    <n v="5474.5694000000003"/>
  </r>
  <r>
    <n v="185"/>
    <x v="0"/>
    <x v="6"/>
    <s v="Сюрвейер №1"/>
    <x v="156"/>
    <x v="182"/>
    <x v="156"/>
    <n v="5951.7143999999998"/>
  </r>
  <r>
    <n v="187"/>
    <x v="1"/>
    <x v="1"/>
    <s v="Сюрвейер №6"/>
    <x v="157"/>
    <x v="183"/>
    <x v="157"/>
    <n v="5454.9290000000001"/>
  </r>
  <r>
    <n v="188"/>
    <x v="1"/>
    <x v="1"/>
    <s v="Сюрвейер №6"/>
    <x v="158"/>
    <x v="184"/>
    <x v="158"/>
    <n v="4638.3197999999993"/>
  </r>
  <r>
    <n v="189"/>
    <x v="2"/>
    <x v="2"/>
    <s v="Сюрвейер №1"/>
    <x v="159"/>
    <x v="185"/>
    <x v="159"/>
    <n v="5436.8717999999999"/>
  </r>
  <r>
    <n v="192"/>
    <x v="1"/>
    <x v="5"/>
    <s v="Сюрвейер №6"/>
    <x v="160"/>
    <x v="186"/>
    <x v="160"/>
    <n v="5225.5612000000001"/>
  </r>
  <r>
    <n v="190"/>
    <x v="0"/>
    <x v="6"/>
    <s v="Сюрвейер №1"/>
    <x v="161"/>
    <x v="187"/>
    <x v="161"/>
    <n v="5707.9102000000003"/>
  </r>
  <r>
    <n v="191"/>
    <x v="0"/>
    <x v="6"/>
    <s v="Сюрвейер №1"/>
    <x v="161"/>
    <x v="188"/>
    <x v="161"/>
    <n v="5443.4256000000005"/>
  </r>
  <r>
    <n v="195"/>
    <x v="1"/>
    <x v="12"/>
    <s v="Сюрвейер №6"/>
    <x v="162"/>
    <x v="189"/>
    <x v="162"/>
    <n v="5486.1535999999996"/>
  </r>
  <r>
    <n v="193"/>
    <x v="1"/>
    <x v="1"/>
    <s v="Сюрвейер №6"/>
    <x v="163"/>
    <x v="190"/>
    <x v="163"/>
    <n v="5248.5622000000003"/>
  </r>
  <r>
    <n v="194"/>
    <x v="1"/>
    <x v="17"/>
    <s v="Сюрвейер №6"/>
    <x v="164"/>
    <x v="191"/>
    <x v="164"/>
    <n v="4766.2483999999995"/>
  </r>
  <r>
    <n v="197"/>
    <x v="1"/>
    <x v="12"/>
    <s v="Сюрвейер №6"/>
    <x v="165"/>
    <x v="192"/>
    <x v="165"/>
    <n v="5565.4826000000003"/>
  </r>
  <r>
    <n v="196"/>
    <x v="0"/>
    <x v="6"/>
    <s v="Сюрвейер №1"/>
    <x v="166"/>
    <x v="193"/>
    <x v="166"/>
    <n v="6436.6597999999994"/>
  </r>
  <r>
    <n v="198"/>
    <x v="0"/>
    <x v="6"/>
    <s v="Сюрвейер №1"/>
    <x v="166"/>
    <x v="194"/>
    <x v="166"/>
    <n v="5601.6844000000001"/>
  </r>
  <r>
    <n v="200"/>
    <x v="3"/>
    <x v="11"/>
    <s v="Сюрвейер №2"/>
    <x v="167"/>
    <x v="195"/>
    <x v="167"/>
    <n v="878.10360000000003"/>
  </r>
  <r>
    <n v="199"/>
    <x v="7"/>
    <x v="11"/>
    <s v="Сюрвейер №2"/>
    <x v="167"/>
    <x v="196"/>
    <x v="167"/>
    <n v="4677.0375999999997"/>
  </r>
  <r>
    <n v="201"/>
    <x v="0"/>
    <x v="6"/>
    <s v="Сюрвейер №1"/>
    <x v="168"/>
    <x v="197"/>
    <x v="168"/>
    <n v="5875.0686000000005"/>
  </r>
  <r>
    <n v="202"/>
    <x v="1"/>
    <x v="18"/>
    <s v="Сюрвейер №6"/>
    <x v="169"/>
    <x v="198"/>
    <x v="169"/>
    <n v="5609.5583999999999"/>
  </r>
  <r>
    <n v="203"/>
    <x v="1"/>
    <x v="1"/>
    <s v="Сюрвейер №2"/>
    <x v="170"/>
    <x v="199"/>
    <x v="170"/>
    <n v="6256.9588000000003"/>
  </r>
  <r>
    <n v="206"/>
    <x v="3"/>
    <x v="4"/>
    <s v="Сюрвейер №6"/>
    <x v="171"/>
    <x v="200"/>
    <x v="171"/>
    <n v="4199.2934000000005"/>
  </r>
  <r>
    <n v="204"/>
    <x v="0"/>
    <x v="6"/>
    <s v="Сюрвейер №1"/>
    <x v="172"/>
    <x v="201"/>
    <x v="172"/>
    <n v="5751.7626"/>
  </r>
  <r>
    <n v="205"/>
    <x v="0"/>
    <x v="6"/>
    <s v="Сюрвейер №1"/>
    <x v="173"/>
    <x v="202"/>
    <x v="173"/>
    <n v="5689.2834000000003"/>
  </r>
  <r>
    <n v="207"/>
    <x v="1"/>
    <x v="12"/>
    <s v="Сюрвейер №6"/>
    <x v="174"/>
    <x v="203"/>
    <x v="174"/>
    <n v="5226.7362000000003"/>
  </r>
  <r>
    <n v="208"/>
    <x v="0"/>
    <x v="6"/>
    <s v="Сюрвейер №1"/>
    <x v="175"/>
    <x v="204"/>
    <x v="175"/>
    <n v="5762.0644000000002"/>
  </r>
  <r>
    <n v="210"/>
    <x v="1"/>
    <x v="12"/>
    <s v="Сюрвейер №6"/>
    <x v="176"/>
    <x v="205"/>
    <x v="176"/>
    <n v="4701.3706000000002"/>
  </r>
  <r>
    <n v="209"/>
    <x v="2"/>
    <x v="16"/>
    <s v="Сюрвейер №1"/>
    <x v="177"/>
    <x v="206"/>
    <x v="177"/>
    <n v="5357.9138000000003"/>
  </r>
  <r>
    <n v="211"/>
    <x v="1"/>
    <x v="1"/>
    <s v="Сюрвейер №6"/>
    <x v="178"/>
    <x v="207"/>
    <x v="178"/>
    <n v="5365.3330000000005"/>
  </r>
  <r>
    <n v="212"/>
    <x v="0"/>
    <x v="6"/>
    <s v="Сюрвейер №1"/>
    <x v="179"/>
    <x v="208"/>
    <x v="179"/>
    <n v="5802.6559999999999"/>
  </r>
  <r>
    <n v="213"/>
    <x v="1"/>
    <x v="12"/>
    <s v="Сюрвейер №6"/>
    <x v="180"/>
    <x v="209"/>
    <x v="180"/>
    <n v="6175.9070000000011"/>
  </r>
  <r>
    <n v="214"/>
    <x v="1"/>
    <x v="19"/>
    <s v="Сюрвейер №6"/>
    <x v="181"/>
    <x v="210"/>
    <x v="181"/>
    <n v="5249.2322000000004"/>
  </r>
  <r>
    <n v="215"/>
    <x v="0"/>
    <x v="6"/>
    <s v="Сюрвейер №1"/>
    <x v="181"/>
    <x v="211"/>
    <x v="181"/>
    <n v="5879.7723999999998"/>
  </r>
  <r>
    <n v="216"/>
    <x v="0"/>
    <x v="6"/>
    <s v="Сюрвейер №1"/>
    <x v="181"/>
    <x v="212"/>
    <x v="181"/>
    <n v="5842.7883999999995"/>
  </r>
  <r>
    <n v="218"/>
    <x v="1"/>
    <x v="17"/>
    <s v="Сюрвейер №6"/>
    <x v="182"/>
    <x v="213"/>
    <x v="182"/>
    <n v="6376.6664000000001"/>
  </r>
  <r>
    <n v="219"/>
    <x v="1"/>
    <x v="12"/>
    <s v="Сюрвейер №6"/>
    <x v="183"/>
    <x v="214"/>
    <x v="183"/>
    <n v="5358.6012000000001"/>
  </r>
  <r>
    <n v="217"/>
    <x v="1"/>
    <x v="1"/>
    <s v="Сюрвейер №6"/>
    <x v="184"/>
    <x v="215"/>
    <x v="184"/>
    <n v="4741.1504000000004"/>
  </r>
  <r>
    <n v="223"/>
    <x v="1"/>
    <x v="12"/>
    <s v="Сюрвейер №6"/>
    <x v="185"/>
    <x v="216"/>
    <x v="185"/>
    <n v="5429.8494000000001"/>
  </r>
  <r>
    <n v="220"/>
    <x v="5"/>
    <x v="11"/>
    <s v="Сюрвейер №5"/>
    <x v="186"/>
    <x v="217"/>
    <x v="186"/>
    <n v="5559.5877999999993"/>
  </r>
  <r>
    <n v="221"/>
    <x v="0"/>
    <x v="6"/>
    <s v="Сюрвейер №1"/>
    <x v="186"/>
    <x v="218"/>
    <x v="186"/>
    <n v="5457.2407999999996"/>
  </r>
  <r>
    <n v="222"/>
    <x v="2"/>
    <x v="16"/>
    <s v="Сюрвейер №1"/>
    <x v="187"/>
    <x v="219"/>
    <x v="187"/>
    <n v="5102.0407999999998"/>
  </r>
  <r>
    <n v="224"/>
    <x v="1"/>
    <x v="17"/>
    <s v="Сюрвейер №6"/>
    <x v="188"/>
    <x v="220"/>
    <x v="188"/>
    <n v="5253.2860000000001"/>
  </r>
  <r>
    <n v="225"/>
    <x v="0"/>
    <x v="6"/>
    <s v="Сюрвейер №1"/>
    <x v="189"/>
    <x v="221"/>
    <x v="189"/>
    <n v="5667.1269999999995"/>
  </r>
  <r>
    <n v="226"/>
    <x v="1"/>
    <x v="17"/>
    <s v="Сюрвейер №6"/>
    <x v="190"/>
    <x v="222"/>
    <x v="190"/>
    <n v="5572.6462000000001"/>
  </r>
  <r>
    <n v="227"/>
    <x v="1"/>
    <x v="12"/>
    <s v="Сюрвейер №6"/>
    <x v="191"/>
    <x v="223"/>
    <x v="191"/>
    <n v="5503.3566000000001"/>
  </r>
  <r>
    <n v="228"/>
    <x v="1"/>
    <x v="1"/>
    <s v="Сюрвейер №6"/>
    <x v="192"/>
    <x v="224"/>
    <x v="192"/>
    <n v="5505.4769999999999"/>
  </r>
  <r>
    <n v="229"/>
    <x v="0"/>
    <x v="6"/>
    <s v="Сюрвейер №6"/>
    <x v="192"/>
    <x v="225"/>
    <x v="192"/>
    <n v="4612.18"/>
  </r>
  <r>
    <n v="230"/>
    <x v="7"/>
    <x v="11"/>
    <s v="Сюрвейер №2"/>
    <x v="193"/>
    <x v="226"/>
    <x v="193"/>
    <n v="5670.9764000000005"/>
  </r>
  <r>
    <n v="231"/>
    <x v="0"/>
    <x v="6"/>
    <s v="Сюрвейер №1"/>
    <x v="194"/>
    <x v="227"/>
    <x v="194"/>
    <n v="5509.4492"/>
  </r>
  <r>
    <n v="232"/>
    <x v="0"/>
    <x v="6"/>
    <s v="Сюрвейер №1"/>
    <x v="195"/>
    <x v="228"/>
    <x v="195"/>
    <n v="5336.3843999999999"/>
  </r>
  <r>
    <n v="233"/>
    <x v="1"/>
    <x v="20"/>
    <s v="Сюрвейер №6"/>
    <x v="196"/>
    <x v="229"/>
    <x v="196"/>
    <n v="5460.7061999999996"/>
  </r>
  <r>
    <n v="234"/>
    <x v="1"/>
    <x v="21"/>
    <s v="Сюрвейер №6"/>
    <x v="197"/>
    <x v="230"/>
    <x v="197"/>
    <n v="5148.3157999999994"/>
  </r>
  <r>
    <n v="235"/>
    <x v="0"/>
    <x v="6"/>
    <s v="Сюрвейер №1"/>
    <x v="197"/>
    <x v="231"/>
    <x v="197"/>
    <n v="5536.6299999999992"/>
  </r>
  <r>
    <n v="236"/>
    <x v="1"/>
    <x v="1"/>
    <s v="Сюрвейер №6"/>
    <x v="198"/>
    <x v="232"/>
    <x v="198"/>
    <n v="5563.0807999999997"/>
  </r>
  <r>
    <n v="237"/>
    <x v="0"/>
    <x v="6"/>
    <s v="Сюрвейер №1"/>
    <x v="199"/>
    <x v="233"/>
    <x v="199"/>
    <n v="5884.0150000000003"/>
  </r>
  <r>
    <n v="238"/>
    <x v="0"/>
    <x v="6"/>
    <s v="Сюрвейер №1"/>
    <x v="200"/>
    <x v="234"/>
    <x v="200"/>
    <n v="5515.5860000000002"/>
  </r>
  <r>
    <n v="239"/>
    <x v="0"/>
    <x v="6"/>
    <s v="Сюрвейер №1"/>
    <x v="201"/>
    <x v="235"/>
    <x v="201"/>
    <n v="5245.7067999999999"/>
  </r>
  <r>
    <n v="240"/>
    <x v="1"/>
    <x v="12"/>
    <s v="Сюрвейер №6"/>
    <x v="202"/>
    <x v="236"/>
    <x v="202"/>
    <n v="5357.4848000000002"/>
  </r>
  <r>
    <n v="241"/>
    <x v="2"/>
    <x v="16"/>
    <s v="Сюрвейер №1"/>
    <x v="203"/>
    <x v="237"/>
    <x v="203"/>
    <n v="5736.6372000000001"/>
  </r>
  <r>
    <n v="242"/>
    <x v="0"/>
    <x v="6"/>
    <s v="Сюрвейер №1"/>
    <x v="204"/>
    <x v="238"/>
    <x v="204"/>
    <n v="5657.5686000000005"/>
  </r>
  <r>
    <n v="243"/>
    <x v="1"/>
    <x v="12"/>
    <s v="Сюрвейер №6"/>
    <x v="205"/>
    <x v="239"/>
    <x v="205"/>
    <n v="5605.2928000000002"/>
  </r>
  <r>
    <n v="244"/>
    <x v="1"/>
    <x v="1"/>
    <s v="Сюрвейер №6"/>
    <x v="206"/>
    <x v="240"/>
    <x v="206"/>
    <n v="5478.8089999999993"/>
  </r>
  <r>
    <n v="245"/>
    <x v="0"/>
    <x v="6"/>
    <s v="Сюрвейер №1"/>
    <x v="207"/>
    <x v="241"/>
    <x v="207"/>
    <n v="5090.8968000000004"/>
  </r>
  <r>
    <n v="246"/>
    <x v="0"/>
    <x v="6"/>
    <s v="Сюрвейер №1"/>
    <x v="208"/>
    <x v="242"/>
    <x v="208"/>
    <n v="5513.1228000000001"/>
  </r>
  <r>
    <n v="247"/>
    <x v="1"/>
    <x v="20"/>
    <s v="Сюрвейер №6"/>
    <x v="209"/>
    <x v="243"/>
    <x v="209"/>
    <n v="4826.7017999999998"/>
  </r>
  <r>
    <n v="248"/>
    <x v="0"/>
    <x v="6"/>
    <s v="Сюрвейер №1"/>
    <x v="210"/>
    <x v="244"/>
    <x v="210"/>
    <n v="5830.7925999999998"/>
  </r>
  <r>
    <n v="250"/>
    <x v="1"/>
    <x v="21"/>
    <s v="Сюрвейер №6"/>
    <x v="211"/>
    <x v="245"/>
    <x v="211"/>
    <n v="5589.7317999999996"/>
  </r>
  <r>
    <n v="249"/>
    <x v="0"/>
    <x v="6"/>
    <s v="Сюрвейер №1"/>
    <x v="211"/>
    <x v="246"/>
    <x v="211"/>
    <n v="5472.1646000000001"/>
  </r>
  <r>
    <n v="251"/>
    <x v="1"/>
    <x v="20"/>
    <s v="Сюрвейер №6"/>
    <x v="212"/>
    <x v="247"/>
    <x v="212"/>
    <n v="5111.6517999999996"/>
  </r>
  <r>
    <n v="252"/>
    <x v="1"/>
    <x v="12"/>
    <s v="Сюрвейер №6"/>
    <x v="213"/>
    <x v="248"/>
    <x v="213"/>
    <n v="5546.5439999999999"/>
  </r>
  <r>
    <n v="253"/>
    <x v="0"/>
    <x v="6"/>
    <s v="Сюрвейер №1"/>
    <x v="214"/>
    <x v="249"/>
    <x v="214"/>
    <n v="3597.2938000000004"/>
  </r>
  <r>
    <n v="256"/>
    <x v="5"/>
    <x v="11"/>
    <s v="Сюрвейер №2"/>
    <x v="215"/>
    <x v="250"/>
    <x v="215"/>
    <n v="3210.6872000000003"/>
  </r>
  <r>
    <n v="257"/>
    <x v="7"/>
    <x v="11"/>
    <s v="Сюрвейер №2"/>
    <x v="215"/>
    <x v="251"/>
    <x v="215"/>
    <n v="2831.6756"/>
  </r>
  <r>
    <n v="255"/>
    <x v="0"/>
    <x v="6"/>
    <s v="Сюрвейер №1"/>
    <x v="215"/>
    <x v="252"/>
    <x v="215"/>
    <n v="5622.8544000000002"/>
  </r>
  <r>
    <n v="254"/>
    <x v="1"/>
    <x v="12"/>
    <s v="Сюрвейер №6"/>
    <x v="216"/>
    <x v="253"/>
    <x v="216"/>
    <n v="5589.2264000000005"/>
  </r>
  <r>
    <n v="258"/>
    <x v="0"/>
    <x v="6"/>
    <s v="Сюрвейер №1"/>
    <x v="217"/>
    <x v="254"/>
    <x v="217"/>
    <n v="5206.0681999999997"/>
  </r>
  <r>
    <n v="260"/>
    <x v="0"/>
    <x v="6"/>
    <s v="Сюрвейер №1"/>
    <x v="218"/>
    <x v="255"/>
    <x v="218"/>
    <n v="5787.5630000000001"/>
  </r>
  <r>
    <n v="259"/>
    <x v="1"/>
    <x v="21"/>
    <s v="Сюрвейер №6"/>
    <x v="219"/>
    <x v="256"/>
    <x v="219"/>
    <n v="5308.5868"/>
  </r>
  <r>
    <n v="261"/>
    <x v="1"/>
    <x v="12"/>
    <s v="Сюрвейер №6"/>
    <x v="220"/>
    <x v="257"/>
    <x v="220"/>
    <n v="5489.2748000000001"/>
  </r>
  <r>
    <n v="263"/>
    <x v="5"/>
    <x v="11"/>
    <s v="Сюрвейер №5"/>
    <x v="221"/>
    <x v="258"/>
    <x v="221"/>
    <n v="3122.2220000000002"/>
  </r>
  <r>
    <n v="262"/>
    <x v="7"/>
    <x v="11"/>
    <s v="Сюрвейер №2"/>
    <x v="221"/>
    <x v="259"/>
    <x v="221"/>
    <n v="2295.84"/>
  </r>
  <r>
    <m/>
    <x v="8"/>
    <x v="22"/>
    <m/>
    <x v="222"/>
    <x v="260"/>
    <x v="222"/>
    <m/>
  </r>
  <r>
    <m/>
    <x v="8"/>
    <x v="22"/>
    <m/>
    <x v="222"/>
    <x v="260"/>
    <x v="22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n v="1"/>
    <x v="0"/>
    <x v="0"/>
    <d v="2016-07-11T00:00:00"/>
    <d v="2016-08-08T00:00:00"/>
    <n v="28"/>
  </r>
  <r>
    <n v="2"/>
    <x v="1"/>
    <x v="1"/>
    <d v="2016-07-15T00:00:00"/>
    <d v="2016-08-12T00:00:00"/>
    <n v="28"/>
  </r>
  <r>
    <n v="3"/>
    <x v="1"/>
    <x v="1"/>
    <d v="2016-07-15T00:00:00"/>
    <d v="2016-08-12T00:00:00"/>
    <n v="28"/>
  </r>
  <r>
    <n v="5"/>
    <x v="1"/>
    <x v="1"/>
    <d v="2016-07-24T00:00:00"/>
    <d v="2016-08-21T00:00:00"/>
    <n v="28"/>
  </r>
  <r>
    <n v="4"/>
    <x v="0"/>
    <x v="0"/>
    <d v="2016-07-25T00:00:00"/>
    <d v="2016-08-22T00:00:00"/>
    <n v="28"/>
  </r>
  <r>
    <n v="6"/>
    <x v="0"/>
    <x v="0"/>
    <d v="2016-07-29T00:00:00"/>
    <d v="2016-08-26T00:00:00"/>
    <n v="28"/>
  </r>
  <r>
    <n v="7"/>
    <x v="1"/>
    <x v="1"/>
    <d v="2016-08-01T00:00:00"/>
    <d v="2016-08-29T00:00:00"/>
    <n v="28"/>
  </r>
  <r>
    <n v="8"/>
    <x v="1"/>
    <x v="1"/>
    <d v="2016-08-09T00:00:00"/>
    <d v="2016-09-06T00:00:00"/>
    <n v="28"/>
  </r>
  <r>
    <n v="9"/>
    <x v="0"/>
    <x v="0"/>
    <d v="2016-08-24T00:00:00"/>
    <d v="2016-09-21T00:00:00"/>
    <n v="28"/>
  </r>
  <r>
    <n v="10"/>
    <x v="0"/>
    <x v="2"/>
    <d v="2016-08-29T00:00:00"/>
    <d v="2016-09-26T00:00:00"/>
    <n v="28"/>
  </r>
  <r>
    <n v="11"/>
    <x v="0"/>
    <x v="0"/>
    <d v="2016-08-31T00:00:00"/>
    <d v="2016-09-28T00:00:00"/>
    <n v="28"/>
  </r>
  <r>
    <n v="12"/>
    <x v="1"/>
    <x v="1"/>
    <d v="2016-09-05T00:00:00"/>
    <d v="2016-10-03T00:00:00"/>
    <n v="28"/>
  </r>
  <r>
    <n v="13"/>
    <x v="2"/>
    <x v="3"/>
    <d v="2016-09-08T00:00:00"/>
    <d v="2016-10-06T00:00:00"/>
    <n v="28"/>
  </r>
  <r>
    <n v="14"/>
    <x v="0"/>
    <x v="0"/>
    <d v="2016-09-12T00:00:00"/>
    <d v="2016-10-10T00:00:00"/>
    <n v="28"/>
  </r>
  <r>
    <n v="17"/>
    <x v="1"/>
    <x v="1"/>
    <d v="2016-09-16T00:00:00"/>
    <d v="2016-10-14T00:00:00"/>
    <n v="28"/>
  </r>
  <r>
    <n v="16"/>
    <x v="0"/>
    <x v="0"/>
    <d v="2016-09-19T00:00:00"/>
    <d v="2016-10-17T00:00:00"/>
    <n v="28"/>
  </r>
  <r>
    <n v="15"/>
    <x v="0"/>
    <x v="2"/>
    <d v="2016-09-20T00:00:00"/>
    <d v="2016-10-18T00:00:00"/>
    <n v="28"/>
  </r>
  <r>
    <n v="18"/>
    <x v="0"/>
    <x v="0"/>
    <d v="2016-09-25T00:00:00"/>
    <d v="2016-10-23T00:00:00"/>
    <n v="28"/>
  </r>
  <r>
    <n v="19"/>
    <x v="0"/>
    <x v="0"/>
    <d v="2016-10-04T00:00:00"/>
    <d v="2016-11-01T00:00:00"/>
    <n v="28"/>
  </r>
  <r>
    <n v="20"/>
    <x v="0"/>
    <x v="0"/>
    <d v="2016-10-10T00:00:00"/>
    <d v="2016-11-07T00:00:00"/>
    <n v="28"/>
  </r>
  <r>
    <n v="22"/>
    <x v="0"/>
    <x v="0"/>
    <d v="2016-10-19T00:00:00"/>
    <d v="2016-11-16T00:00:00"/>
    <n v="28"/>
  </r>
  <r>
    <n v="21"/>
    <x v="0"/>
    <x v="2"/>
    <d v="2016-10-19T00:00:00"/>
    <d v="2016-11-16T00:00:00"/>
    <n v="28"/>
  </r>
  <r>
    <n v="24"/>
    <x v="3"/>
    <x v="4"/>
    <d v="2016-10-19T00:00:00"/>
    <d v="2016-11-16T00:00:00"/>
    <n v="28"/>
  </r>
  <r>
    <n v="23"/>
    <x v="1"/>
    <x v="5"/>
    <d v="2016-10-23T00:00:00"/>
    <d v="2016-11-20T00:00:00"/>
    <n v="28"/>
  </r>
  <r>
    <n v="25"/>
    <x v="0"/>
    <x v="6"/>
    <d v="2016-11-04T00:00:00"/>
    <d v="2016-12-02T00:00:00"/>
    <n v="28"/>
  </r>
  <r>
    <n v="26"/>
    <x v="0"/>
    <x v="0"/>
    <d v="2016-11-06T00:00:00"/>
    <d v="2016-12-04T00:00:00"/>
    <n v="28"/>
  </r>
  <r>
    <n v="29"/>
    <x v="1"/>
    <x v="7"/>
    <d v="2016-11-08T00:00:00"/>
    <d v="2016-12-06T00:00:00"/>
    <n v="28"/>
  </r>
  <r>
    <n v="31"/>
    <x v="1"/>
    <x v="7"/>
    <d v="2016-11-09T00:00:00"/>
    <d v="2016-12-07T00:00:00"/>
    <n v="28"/>
  </r>
  <r>
    <n v="32"/>
    <x v="1"/>
    <x v="7"/>
    <d v="2016-11-10T00:00:00"/>
    <d v="2016-12-08T00:00:00"/>
    <n v="28"/>
  </r>
  <r>
    <n v="27"/>
    <x v="1"/>
    <x v="1"/>
    <d v="2016-11-17T00:00:00"/>
    <d v="2016-12-15T00:00:00"/>
    <n v="28"/>
  </r>
  <r>
    <n v="30"/>
    <x v="3"/>
    <x v="8"/>
    <d v="2016-11-21T00:00:00"/>
    <d v="2016-12-19T00:00:00"/>
    <n v="28"/>
  </r>
  <r>
    <n v="28"/>
    <x v="1"/>
    <x v="5"/>
    <d v="2016-11-23T00:00:00"/>
    <d v="2016-12-21T00:00:00"/>
    <n v="28"/>
  </r>
  <r>
    <n v="33"/>
    <x v="1"/>
    <x v="5"/>
    <d v="2016-12-05T00:00:00"/>
    <d v="2017-01-02T00:00:00"/>
    <n v="28"/>
  </r>
  <r>
    <n v="34"/>
    <x v="1"/>
    <x v="1"/>
    <d v="2016-12-10T00:00:00"/>
    <d v="2017-01-07T00:00:00"/>
    <n v="28"/>
  </r>
  <r>
    <n v="35"/>
    <x v="1"/>
    <x v="5"/>
    <d v="2016-12-13T00:00:00"/>
    <d v="2017-01-10T00:00:00"/>
    <n v="28"/>
  </r>
  <r>
    <n v="36"/>
    <x v="1"/>
    <x v="1"/>
    <d v="2016-12-14T00:00:00"/>
    <d v="2017-01-11T00:00:00"/>
    <n v="28"/>
  </r>
  <r>
    <n v="37"/>
    <x v="3"/>
    <x v="8"/>
    <d v="2016-12-23T00:00:00"/>
    <d v="2017-01-20T00:00:00"/>
    <n v="28"/>
  </r>
  <r>
    <n v="38"/>
    <x v="1"/>
    <x v="5"/>
    <d v="2017-01-02T00:00:00"/>
    <d v="2017-01-30T00:00:00"/>
    <n v="28"/>
  </r>
  <r>
    <n v="39"/>
    <x v="1"/>
    <x v="5"/>
    <d v="2017-01-17T00:00:00"/>
    <d v="2017-02-14T00:00:00"/>
    <n v="28"/>
  </r>
  <r>
    <n v="40"/>
    <x v="3"/>
    <x v="4"/>
    <d v="2017-01-19T00:00:00"/>
    <d v="2017-02-16T00:00:00"/>
    <n v="28"/>
  </r>
  <r>
    <n v="42"/>
    <x v="4"/>
    <x v="9"/>
    <d v="2017-01-31T00:00:00"/>
    <d v="2017-02-28T00:00:00"/>
    <n v="28"/>
  </r>
  <r>
    <n v="41"/>
    <x v="1"/>
    <x v="10"/>
    <d v="2017-02-03T00:00:00"/>
    <d v="2017-03-03T00:00:00"/>
    <n v="28"/>
  </r>
  <r>
    <n v="44"/>
    <x v="1"/>
    <x v="10"/>
    <d v="2017-02-12T00:00:00"/>
    <d v="2017-03-12T00:00:00"/>
    <n v="28"/>
  </r>
  <r>
    <n v="43"/>
    <x v="1"/>
    <x v="1"/>
    <d v="2017-02-14T00:00:00"/>
    <d v="2017-03-14T00:00:00"/>
    <n v="28"/>
  </r>
  <r>
    <n v="45"/>
    <x v="0"/>
    <x v="6"/>
    <d v="2017-02-16T00:00:00"/>
    <d v="2017-03-16T00:00:00"/>
    <n v="28"/>
  </r>
  <r>
    <n v="46"/>
    <x v="0"/>
    <x v="6"/>
    <d v="2017-02-22T00:00:00"/>
    <d v="2017-03-22T00:00:00"/>
    <n v="28"/>
  </r>
  <r>
    <n v="47"/>
    <x v="1"/>
    <x v="1"/>
    <d v="2017-02-23T00:00:00"/>
    <d v="2017-03-23T00:00:00"/>
    <n v="28"/>
  </r>
  <r>
    <n v="49"/>
    <x v="5"/>
    <x v="11"/>
    <d v="2017-02-26T00:00:00"/>
    <d v="2017-03-26T00:00:00"/>
    <n v="28"/>
  </r>
  <r>
    <n v="48"/>
    <x v="1"/>
    <x v="1"/>
    <d v="2017-03-02T00:00:00"/>
    <d v="2017-03-30T00:00:00"/>
    <n v="28"/>
  </r>
  <r>
    <n v="51"/>
    <x v="1"/>
    <x v="1"/>
    <d v="2017-03-09T00:00:00"/>
    <d v="2017-04-06T00:00:00"/>
    <n v="28"/>
  </r>
  <r>
    <n v="50"/>
    <x v="0"/>
    <x v="6"/>
    <d v="2017-03-11T00:00:00"/>
    <d v="2017-04-08T00:00:00"/>
    <n v="28"/>
  </r>
  <r>
    <n v="52"/>
    <x v="1"/>
    <x v="12"/>
    <d v="2017-03-11T00:00:00"/>
    <d v="2017-04-08T00:00:00"/>
    <n v="28"/>
  </r>
  <r>
    <n v="54"/>
    <x v="1"/>
    <x v="1"/>
    <d v="2017-03-22T00:00:00"/>
    <d v="2017-04-19T00:00:00"/>
    <n v="28"/>
  </r>
  <r>
    <n v="53"/>
    <x v="0"/>
    <x v="6"/>
    <d v="2017-03-24T00:00:00"/>
    <d v="2017-04-21T00:00:00"/>
    <n v="28"/>
  </r>
  <r>
    <n v="55"/>
    <x v="0"/>
    <x v="6"/>
    <d v="2017-03-29T00:00:00"/>
    <d v="2017-04-26T00:00:00"/>
    <n v="28"/>
  </r>
  <r>
    <n v="56"/>
    <x v="1"/>
    <x v="12"/>
    <d v="2017-03-31T00:00:00"/>
    <d v="2017-04-28T00:00:00"/>
    <n v="28"/>
  </r>
  <r>
    <n v="58"/>
    <x v="1"/>
    <x v="7"/>
    <d v="2017-03-31T00:00:00"/>
    <d v="2017-04-28T00:00:00"/>
    <n v="28"/>
  </r>
  <r>
    <n v="61"/>
    <x v="1"/>
    <x v="7"/>
    <d v="2017-04-02T00:00:00"/>
    <d v="2017-04-30T00:00:00"/>
    <n v="28"/>
  </r>
  <r>
    <n v="63"/>
    <x v="1"/>
    <x v="7"/>
    <d v="2017-04-06T00:00:00"/>
    <d v="2017-05-04T00:00:00"/>
    <n v="28"/>
  </r>
  <r>
    <n v="64"/>
    <x v="1"/>
    <x v="7"/>
    <d v="2017-04-07T00:00:00"/>
    <d v="2017-05-05T00:00:00"/>
    <n v="28"/>
  </r>
  <r>
    <n v="65"/>
    <x v="1"/>
    <x v="7"/>
    <d v="2017-04-08T00:00:00"/>
    <d v="2017-05-06T00:00:00"/>
    <n v="28"/>
  </r>
  <r>
    <n v="57"/>
    <x v="0"/>
    <x v="6"/>
    <d v="2017-04-18T00:00:00"/>
    <d v="2017-05-16T00:00:00"/>
    <n v="28"/>
  </r>
  <r>
    <n v="59"/>
    <x v="1"/>
    <x v="1"/>
    <d v="2017-04-23T00:00:00"/>
    <d v="2017-05-21T00:00:00"/>
    <n v="28"/>
  </r>
  <r>
    <n v="60"/>
    <x v="1"/>
    <x v="1"/>
    <d v="2017-04-23T00:00:00"/>
    <d v="2017-05-21T00:00:00"/>
    <n v="28"/>
  </r>
  <r>
    <n v="66"/>
    <x v="1"/>
    <x v="12"/>
    <d v="2017-04-28T00:00:00"/>
    <d v="2017-05-26T00:00:00"/>
    <n v="28"/>
  </r>
  <r>
    <n v="62"/>
    <x v="0"/>
    <x v="6"/>
    <d v="2017-04-30T00:00:00"/>
    <d v="2017-05-28T00:00:00"/>
    <n v="28"/>
  </r>
  <r>
    <n v="67"/>
    <x v="1"/>
    <x v="1"/>
    <d v="2017-05-07T00:00:00"/>
    <d v="2017-06-04T00:00:00"/>
    <n v="28"/>
  </r>
  <r>
    <n v="68"/>
    <x v="1"/>
    <x v="1"/>
    <d v="2017-05-07T00:00:00"/>
    <d v="2017-06-04T00:00:00"/>
    <n v="28"/>
  </r>
  <r>
    <n v="69"/>
    <x v="0"/>
    <x v="6"/>
    <d v="2017-05-12T00:00:00"/>
    <d v="2017-06-09T00:00:00"/>
    <n v="28"/>
  </r>
  <r>
    <n v="70"/>
    <x v="0"/>
    <x v="6"/>
    <d v="2017-05-19T00:00:00"/>
    <d v="2017-06-16T00:00:00"/>
    <n v="28"/>
  </r>
  <r>
    <n v="77"/>
    <x v="1"/>
    <x v="7"/>
    <d v="2017-05-24T00:00:00"/>
    <d v="2017-06-21T00:00:00"/>
    <n v="28"/>
  </r>
  <r>
    <n v="71"/>
    <x v="1"/>
    <x v="1"/>
    <d v="2017-05-26T00:00:00"/>
    <d v="2017-06-23T00:00:00"/>
    <n v="28"/>
  </r>
  <r>
    <n v="78"/>
    <x v="1"/>
    <x v="7"/>
    <d v="2017-05-26T00:00:00"/>
    <d v="2017-06-23T00:00:00"/>
    <n v="28"/>
  </r>
  <r>
    <n v="72"/>
    <x v="1"/>
    <x v="12"/>
    <d v="2017-05-30T00:00:00"/>
    <d v="2017-06-27T00:00:00"/>
    <n v="28"/>
  </r>
  <r>
    <n v="79"/>
    <x v="1"/>
    <x v="7"/>
    <d v="2017-05-30T00:00:00"/>
    <d v="2017-06-27T00:00:00"/>
    <n v="28"/>
  </r>
  <r>
    <n v="82"/>
    <x v="1"/>
    <x v="7"/>
    <d v="2017-05-31T00:00:00"/>
    <d v="2017-06-28T00:00:00"/>
    <n v="28"/>
  </r>
  <r>
    <n v="73"/>
    <x v="1"/>
    <x v="1"/>
    <d v="2017-06-09T00:00:00"/>
    <d v="2017-07-07T00:00:00"/>
    <n v="28"/>
  </r>
  <r>
    <n v="74"/>
    <x v="0"/>
    <x v="6"/>
    <d v="2017-06-13T00:00:00"/>
    <d v="2017-07-11T00:00:00"/>
    <n v="28"/>
  </r>
  <r>
    <n v="75"/>
    <x v="1"/>
    <x v="1"/>
    <d v="2017-06-14T00:00:00"/>
    <d v="2017-07-12T00:00:00"/>
    <n v="28"/>
  </r>
  <r>
    <n v="76"/>
    <x v="1"/>
    <x v="1"/>
    <d v="2017-06-14T00:00:00"/>
    <d v="2017-07-12T00:00:00"/>
    <n v="28"/>
  </r>
  <r>
    <n v="81"/>
    <x v="1"/>
    <x v="12"/>
    <d v="2017-06-15T00:00:00"/>
    <d v="2017-07-13T00:00:00"/>
    <n v="28"/>
  </r>
  <r>
    <n v="83"/>
    <x v="1"/>
    <x v="12"/>
    <d v="2017-06-20T00:00:00"/>
    <d v="2017-07-18T00:00:00"/>
    <n v="28"/>
  </r>
  <r>
    <n v="84"/>
    <x v="6"/>
    <x v="13"/>
    <d v="2017-06-21T00:00:00"/>
    <d v="2017-07-19T00:00:00"/>
    <n v="28"/>
  </r>
  <r>
    <n v="80"/>
    <x v="0"/>
    <x v="6"/>
    <d v="2017-06-23T00:00:00"/>
    <d v="2017-07-21T00:00:00"/>
    <n v="28"/>
  </r>
  <r>
    <n v="85"/>
    <x v="0"/>
    <x v="6"/>
    <d v="2017-07-06T00:00:00"/>
    <d v="2017-08-03T00:00:00"/>
    <n v="28"/>
  </r>
  <r>
    <n v="89"/>
    <x v="1"/>
    <x v="12"/>
    <d v="2017-07-15T00:00:00"/>
    <d v="2017-08-12T00:00:00"/>
    <n v="28"/>
  </r>
  <r>
    <n v="86"/>
    <x v="1"/>
    <x v="1"/>
    <d v="2017-07-21T00:00:00"/>
    <d v="2017-08-18T00:00:00"/>
    <n v="28"/>
  </r>
  <r>
    <n v="87"/>
    <x v="1"/>
    <x v="1"/>
    <d v="2017-07-21T00:00:00"/>
    <d v="2017-08-18T00:00:00"/>
    <n v="28"/>
  </r>
  <r>
    <n v="88"/>
    <x v="0"/>
    <x v="6"/>
    <d v="2017-07-24T00:00:00"/>
    <d v="2017-08-21T00:00:00"/>
    <n v="28"/>
  </r>
  <r>
    <n v="90"/>
    <x v="1"/>
    <x v="1"/>
    <d v="2017-07-27T00:00:00"/>
    <d v="2017-08-24T00:00:00"/>
    <n v="28"/>
  </r>
  <r>
    <n v="91"/>
    <x v="1"/>
    <x v="12"/>
    <d v="2017-07-31T00:00:00"/>
    <d v="2017-08-28T00:00:00"/>
    <n v="28"/>
  </r>
  <r>
    <n v="92"/>
    <x v="1"/>
    <x v="1"/>
    <d v="2017-08-06T00:00:00"/>
    <d v="2017-09-03T00:00:00"/>
    <n v="28"/>
  </r>
  <r>
    <n v="93"/>
    <x v="1"/>
    <x v="1"/>
    <d v="2017-08-06T00:00:00"/>
    <d v="2017-09-03T00:00:00"/>
    <n v="28"/>
  </r>
  <r>
    <n v="94"/>
    <x v="0"/>
    <x v="6"/>
    <d v="2017-08-14T00:00:00"/>
    <d v="2017-09-11T00:00:00"/>
    <n v="28"/>
  </r>
  <r>
    <n v="95"/>
    <x v="0"/>
    <x v="6"/>
    <d v="2017-08-14T00:00:00"/>
    <d v="2017-09-11T00:00:00"/>
    <n v="28"/>
  </r>
  <r>
    <n v="96"/>
    <x v="0"/>
    <x v="6"/>
    <d v="2017-08-14T00:00:00"/>
    <d v="2017-09-11T00:00:00"/>
    <n v="28"/>
  </r>
  <r>
    <n v="97"/>
    <x v="0"/>
    <x v="6"/>
    <d v="2017-08-24T00:00:00"/>
    <d v="2017-09-21T00:00:00"/>
    <n v="28"/>
  </r>
  <r>
    <n v="98"/>
    <x v="1"/>
    <x v="12"/>
    <d v="2017-08-28T00:00:00"/>
    <d v="2017-09-25T00:00:00"/>
    <n v="28"/>
  </r>
  <r>
    <n v="99"/>
    <x v="0"/>
    <x v="6"/>
    <d v="2017-09-05T00:00:00"/>
    <d v="2017-10-03T00:00:00"/>
    <n v="28"/>
  </r>
  <r>
    <n v="100"/>
    <x v="1"/>
    <x v="1"/>
    <d v="2017-09-06T00:00:00"/>
    <d v="2017-10-04T00:00:00"/>
    <n v="28"/>
  </r>
  <r>
    <n v="101"/>
    <x v="1"/>
    <x v="1"/>
    <d v="2017-09-06T00:00:00"/>
    <d v="2017-10-04T00:00:00"/>
    <n v="28"/>
  </r>
  <r>
    <n v="102"/>
    <x v="0"/>
    <x v="6"/>
    <d v="2017-09-15T00:00:00"/>
    <d v="2017-10-13T00:00:00"/>
    <n v="28"/>
  </r>
  <r>
    <n v="104"/>
    <x v="1"/>
    <x v="1"/>
    <d v="2017-09-17T00:00:00"/>
    <d v="2017-10-15T00:00:00"/>
    <n v="28"/>
  </r>
  <r>
    <n v="106"/>
    <x v="0"/>
    <x v="6"/>
    <d v="2017-09-22T00:00:00"/>
    <d v="2017-10-20T00:00:00"/>
    <n v="28"/>
  </r>
  <r>
    <n v="107"/>
    <x v="0"/>
    <x v="6"/>
    <d v="2017-09-22T00:00:00"/>
    <d v="2017-10-20T00:00:00"/>
    <n v="28"/>
  </r>
  <r>
    <n v="103"/>
    <x v="2"/>
    <x v="3"/>
    <d v="2017-09-22T00:00:00"/>
    <d v="2017-10-20T00:00:00"/>
    <n v="28"/>
  </r>
  <r>
    <n v="105"/>
    <x v="1"/>
    <x v="1"/>
    <d v="2017-09-24T00:00:00"/>
    <d v="2017-10-22T00:00:00"/>
    <n v="28"/>
  </r>
  <r>
    <n v="108"/>
    <x v="0"/>
    <x v="6"/>
    <d v="2017-10-07T00:00:00"/>
    <d v="2017-11-04T00:00:00"/>
    <n v="28"/>
  </r>
  <r>
    <n v="110"/>
    <x v="5"/>
    <x v="11"/>
    <d v="2017-10-08T00:00:00"/>
    <d v="2017-11-05T00:00:00"/>
    <n v="28"/>
  </r>
  <r>
    <n v="109"/>
    <x v="0"/>
    <x v="6"/>
    <d v="2017-10-15T00:00:00"/>
    <d v="2017-11-12T00:00:00"/>
    <n v="28"/>
  </r>
  <r>
    <n v="111"/>
    <x v="1"/>
    <x v="1"/>
    <d v="2017-10-15T00:00:00"/>
    <d v="2017-11-12T00:00:00"/>
    <n v="28"/>
  </r>
  <r>
    <n v="114"/>
    <x v="1"/>
    <x v="1"/>
    <d v="2017-10-24T00:00:00"/>
    <d v="2017-11-21T00:00:00"/>
    <n v="28"/>
  </r>
  <r>
    <n v="112"/>
    <x v="1"/>
    <x v="1"/>
    <d v="2017-10-25T00:00:00"/>
    <d v="2017-11-22T00:00:00"/>
    <n v="28"/>
  </r>
  <r>
    <n v="115"/>
    <x v="0"/>
    <x v="6"/>
    <d v="2017-10-31T00:00:00"/>
    <d v="2017-11-28T00:00:00"/>
    <n v="28"/>
  </r>
  <r>
    <n v="113"/>
    <x v="0"/>
    <x v="6"/>
    <d v="2017-11-03T00:00:00"/>
    <d v="2017-12-01T00:00:00"/>
    <n v="28"/>
  </r>
  <r>
    <n v="116"/>
    <x v="2"/>
    <x v="3"/>
    <d v="2017-11-09T00:00:00"/>
    <d v="2017-12-07T00:00:00"/>
    <n v="28"/>
  </r>
  <r>
    <n v="119"/>
    <x v="5"/>
    <x v="11"/>
    <d v="2017-11-10T00:00:00"/>
    <d v="2017-12-08T00:00:00"/>
    <n v="28"/>
  </r>
  <r>
    <n v="117"/>
    <x v="0"/>
    <x v="6"/>
    <d v="2017-11-13T00:00:00"/>
    <d v="2017-12-11T00:00:00"/>
    <n v="28"/>
  </r>
  <r>
    <n v="118"/>
    <x v="0"/>
    <x v="2"/>
    <d v="2017-11-15T00:00:00"/>
    <d v="2017-12-13T00:00:00"/>
    <n v="28"/>
  </r>
  <r>
    <n v="121"/>
    <x v="1"/>
    <x v="1"/>
    <d v="2017-11-20T00:00:00"/>
    <d v="2017-12-18T00:00:00"/>
    <n v="28"/>
  </r>
  <r>
    <n v="120"/>
    <x v="0"/>
    <x v="6"/>
    <d v="2017-11-24T00:00:00"/>
    <d v="2017-12-22T00:00:00"/>
    <n v="28"/>
  </r>
  <r>
    <n v="122"/>
    <x v="0"/>
    <x v="6"/>
    <d v="2017-11-29T00:00:00"/>
    <d v="2017-12-27T00:00:00"/>
    <n v="28"/>
  </r>
  <r>
    <n v="123"/>
    <x v="0"/>
    <x v="6"/>
    <d v="2017-11-29T00:00:00"/>
    <d v="2017-12-27T00:00:00"/>
    <n v="28"/>
  </r>
  <r>
    <n v="124"/>
    <x v="1"/>
    <x v="1"/>
    <d v="2017-12-09T00:00:00"/>
    <d v="2018-01-06T00:00:00"/>
    <n v="28"/>
  </r>
  <r>
    <n v="125"/>
    <x v="1"/>
    <x v="14"/>
    <d v="2017-12-13T00:00:00"/>
    <d v="2018-01-10T00:00:00"/>
    <n v="28"/>
  </r>
  <r>
    <n v="126"/>
    <x v="0"/>
    <x v="6"/>
    <d v="2017-12-19T00:00:00"/>
    <d v="2018-01-16T00:00:00"/>
    <n v="28"/>
  </r>
  <r>
    <n v="127"/>
    <x v="0"/>
    <x v="15"/>
    <d v="2017-12-27T00:00:00"/>
    <d v="2018-01-24T00:00:00"/>
    <n v="28"/>
  </r>
  <r>
    <n v="128"/>
    <x v="1"/>
    <x v="12"/>
    <d v="2017-12-27T00:00:00"/>
    <d v="2018-01-24T00:00:00"/>
    <n v="28"/>
  </r>
  <r>
    <n v="129"/>
    <x v="0"/>
    <x v="2"/>
    <d v="2018-01-05T00:00:00"/>
    <d v="2018-02-02T00:00:00"/>
    <n v="28"/>
  </r>
  <r>
    <n v="131"/>
    <x v="1"/>
    <x v="1"/>
    <d v="2018-01-07T00:00:00"/>
    <d v="2018-02-04T00:00:00"/>
    <n v="28"/>
  </r>
  <r>
    <n v="130"/>
    <x v="0"/>
    <x v="6"/>
    <d v="2018-01-14T00:00:00"/>
    <d v="2018-02-11T00:00:00"/>
    <n v="28"/>
  </r>
  <r>
    <n v="132"/>
    <x v="1"/>
    <x v="1"/>
    <d v="2018-01-29T00:00:00"/>
    <d v="2018-02-26T00:00:00"/>
    <n v="28"/>
  </r>
  <r>
    <n v="133"/>
    <x v="0"/>
    <x v="6"/>
    <d v="2018-02-07T00:00:00"/>
    <d v="2018-03-07T00:00:00"/>
    <n v="28"/>
  </r>
  <r>
    <n v="135"/>
    <x v="1"/>
    <x v="1"/>
    <d v="2018-02-14T00:00:00"/>
    <d v="2018-03-14T00:00:00"/>
    <n v="28"/>
  </r>
  <r>
    <n v="134"/>
    <x v="1"/>
    <x v="1"/>
    <d v="2018-02-14T00:00:00"/>
    <d v="2018-03-14T00:00:00"/>
    <n v="28"/>
  </r>
  <r>
    <n v="137"/>
    <x v="1"/>
    <x v="12"/>
    <d v="2018-02-24T00:00:00"/>
    <d v="2018-03-24T00:00:00"/>
    <n v="28"/>
  </r>
  <r>
    <n v="136"/>
    <x v="0"/>
    <x v="6"/>
    <d v="2018-02-26T00:00:00"/>
    <d v="2018-03-26T00:00:00"/>
    <n v="28"/>
  </r>
  <r>
    <n v="138"/>
    <x v="0"/>
    <x v="6"/>
    <d v="2018-03-02T00:00:00"/>
    <d v="2018-03-30T00:00:00"/>
    <n v="28"/>
  </r>
  <r>
    <n v="139"/>
    <x v="1"/>
    <x v="1"/>
    <d v="2018-03-03T00:00:00"/>
    <d v="2018-03-31T00:00:00"/>
    <n v="28"/>
  </r>
  <r>
    <n v="141"/>
    <x v="1"/>
    <x v="12"/>
    <d v="2018-03-08T00:00:00"/>
    <d v="2018-04-05T00:00:00"/>
    <n v="28"/>
  </r>
  <r>
    <n v="140"/>
    <x v="1"/>
    <x v="1"/>
    <d v="2018-03-12T00:00:00"/>
    <d v="2018-04-09T00:00:00"/>
    <n v="28"/>
  </r>
  <r>
    <n v="142"/>
    <x v="0"/>
    <x v="6"/>
    <d v="2018-03-21T00:00:00"/>
    <d v="2018-04-18T00:00:00"/>
    <n v="28"/>
  </r>
  <r>
    <n v="143"/>
    <x v="1"/>
    <x v="12"/>
    <d v="2018-03-21T00:00:00"/>
    <d v="2018-04-18T00:00:00"/>
    <n v="28"/>
  </r>
  <r>
    <n v="144"/>
    <x v="1"/>
    <x v="1"/>
    <d v="2018-03-30T00:00:00"/>
    <d v="2018-04-27T00:00:00"/>
    <n v="28"/>
  </r>
  <r>
    <n v="145"/>
    <x v="0"/>
    <x v="6"/>
    <d v="2018-04-04T00:00:00"/>
    <d v="2018-05-02T00:00:00"/>
    <n v="28"/>
  </r>
  <r>
    <n v="146"/>
    <x v="0"/>
    <x v="6"/>
    <d v="2018-04-07T00:00:00"/>
    <d v="2018-05-05T00:00:00"/>
    <n v="28"/>
  </r>
  <r>
    <n v="149"/>
    <x v="1"/>
    <x v="12"/>
    <d v="2018-04-13T00:00:00"/>
    <d v="2018-05-11T00:00:00"/>
    <n v="28"/>
  </r>
  <r>
    <n v="147"/>
    <x v="1"/>
    <x v="1"/>
    <d v="2018-04-14T00:00:00"/>
    <d v="2018-05-12T00:00:00"/>
    <n v="28"/>
  </r>
  <r>
    <n v="148"/>
    <x v="2"/>
    <x v="16"/>
    <d v="2018-04-16T00:00:00"/>
    <d v="2018-05-14T00:00:00"/>
    <n v="28"/>
  </r>
  <r>
    <n v="150"/>
    <x v="0"/>
    <x v="6"/>
    <d v="2018-04-23T00:00:00"/>
    <d v="2018-05-21T00:00:00"/>
    <n v="28"/>
  </r>
  <r>
    <n v="152"/>
    <x v="1"/>
    <x v="1"/>
    <d v="2018-04-24T00:00:00"/>
    <d v="2018-05-22T00:00:00"/>
    <n v="28"/>
  </r>
  <r>
    <n v="151"/>
    <x v="0"/>
    <x v="6"/>
    <d v="2018-04-26T00:00:00"/>
    <d v="2018-05-24T00:00:00"/>
    <n v="28"/>
  </r>
  <r>
    <n v="154"/>
    <x v="1"/>
    <x v="12"/>
    <d v="2018-05-09T00:00:00"/>
    <d v="2018-06-06T00:00:00"/>
    <n v="28"/>
  </r>
  <r>
    <n v="153"/>
    <x v="0"/>
    <x v="6"/>
    <d v="2018-05-12T00:00:00"/>
    <d v="2018-06-09T00:00:00"/>
    <n v="28"/>
  </r>
  <r>
    <n v="155"/>
    <x v="1"/>
    <x v="1"/>
    <d v="2018-05-16T00:00:00"/>
    <d v="2018-06-13T00:00:00"/>
    <n v="28"/>
  </r>
  <r>
    <n v="156"/>
    <x v="0"/>
    <x v="6"/>
    <d v="2018-05-23T00:00:00"/>
    <d v="2018-06-20T00:00:00"/>
    <n v="28"/>
  </r>
  <r>
    <n v="157"/>
    <x v="1"/>
    <x v="12"/>
    <d v="2018-05-26T00:00:00"/>
    <d v="2018-06-23T00:00:00"/>
    <n v="28"/>
  </r>
  <r>
    <n v="158"/>
    <x v="1"/>
    <x v="12"/>
    <d v="2018-05-31T00:00:00"/>
    <d v="2018-06-28T00:00:00"/>
    <n v="28"/>
  </r>
  <r>
    <n v="162"/>
    <x v="1"/>
    <x v="12"/>
    <d v="2018-06-11T00:00:00"/>
    <d v="2018-07-09T00:00:00"/>
    <n v="28"/>
  </r>
  <r>
    <n v="159"/>
    <x v="0"/>
    <x v="6"/>
    <d v="2018-06-17T00:00:00"/>
    <d v="2018-07-15T00:00:00"/>
    <n v="28"/>
  </r>
  <r>
    <n v="161"/>
    <x v="0"/>
    <x v="6"/>
    <d v="2018-06-17T00:00:00"/>
    <d v="2018-07-15T00:00:00"/>
    <n v="28"/>
  </r>
  <r>
    <n v="163"/>
    <x v="1"/>
    <x v="1"/>
    <d v="2018-06-17T00:00:00"/>
    <d v="2018-07-15T00:00:00"/>
    <n v="28"/>
  </r>
  <r>
    <n v="160"/>
    <x v="1"/>
    <x v="1"/>
    <d v="2018-06-18T00:00:00"/>
    <d v="2018-07-16T00:00:00"/>
    <n v="28"/>
  </r>
  <r>
    <n v="164"/>
    <x v="0"/>
    <x v="6"/>
    <d v="2018-06-29T00:00:00"/>
    <d v="2018-07-27T00:00:00"/>
    <n v="28"/>
  </r>
  <r>
    <n v="165"/>
    <x v="1"/>
    <x v="1"/>
    <d v="2018-07-04T00:00:00"/>
    <d v="2018-08-01T00:00:00"/>
    <n v="28"/>
  </r>
  <r>
    <n v="169"/>
    <x v="1"/>
    <x v="12"/>
    <d v="2018-07-14T00:00:00"/>
    <d v="2018-08-11T00:00:00"/>
    <n v="28"/>
  </r>
  <r>
    <n v="166"/>
    <x v="0"/>
    <x v="6"/>
    <d v="2018-07-15T00:00:00"/>
    <d v="2018-08-12T00:00:00"/>
    <n v="28"/>
  </r>
  <r>
    <n v="167"/>
    <x v="1"/>
    <x v="1"/>
    <d v="2018-07-15T00:00:00"/>
    <d v="2018-08-12T00:00:00"/>
    <n v="28"/>
  </r>
  <r>
    <n v="168"/>
    <x v="1"/>
    <x v="1"/>
    <d v="2018-07-15T00:00:00"/>
    <d v="2018-08-12T00:00:00"/>
    <n v="28"/>
  </r>
  <r>
    <n v="170"/>
    <x v="0"/>
    <x v="6"/>
    <d v="2018-07-21T00:00:00"/>
    <d v="2018-08-18T00:00:00"/>
    <n v="28"/>
  </r>
  <r>
    <n v="171"/>
    <x v="1"/>
    <x v="1"/>
    <d v="2018-08-03T00:00:00"/>
    <d v="2018-08-31T00:00:00"/>
    <n v="28"/>
  </r>
  <r>
    <n v="172"/>
    <x v="1"/>
    <x v="1"/>
    <d v="2018-08-03T00:00:00"/>
    <d v="2018-08-31T00:00:00"/>
    <n v="28"/>
  </r>
  <r>
    <n v="173"/>
    <x v="0"/>
    <x v="6"/>
    <d v="2018-08-10T00:00:00"/>
    <d v="2018-09-07T00:00:00"/>
    <n v="28"/>
  </r>
  <r>
    <n v="174"/>
    <x v="1"/>
    <x v="1"/>
    <d v="2018-08-13T00:00:00"/>
    <d v="2018-09-10T00:00:00"/>
    <n v="28"/>
  </r>
  <r>
    <n v="177"/>
    <x v="1"/>
    <x v="12"/>
    <d v="2018-08-25T00:00:00"/>
    <d v="2018-09-22T00:00:00"/>
    <n v="28"/>
  </r>
  <r>
    <n v="175"/>
    <x v="0"/>
    <x v="6"/>
    <d v="2018-08-30T00:00:00"/>
    <d v="2018-09-27T00:00:00"/>
    <n v="28"/>
  </r>
  <r>
    <n v="178"/>
    <x v="0"/>
    <x v="6"/>
    <d v="2018-08-30T00:00:00"/>
    <d v="2018-09-27T00:00:00"/>
    <n v="28"/>
  </r>
  <r>
    <n v="176"/>
    <x v="0"/>
    <x v="6"/>
    <d v="2018-08-31T00:00:00"/>
    <d v="2018-09-28T00:00:00"/>
    <n v="28"/>
  </r>
  <r>
    <n v="179"/>
    <x v="1"/>
    <x v="5"/>
    <d v="2018-09-02T00:00:00"/>
    <d v="2018-09-30T00:00:00"/>
    <n v="28"/>
  </r>
  <r>
    <n v="180"/>
    <x v="1"/>
    <x v="12"/>
    <d v="2018-09-14T00:00:00"/>
    <d v="2018-10-12T00:00:00"/>
    <n v="28"/>
  </r>
  <r>
    <n v="183"/>
    <x v="1"/>
    <x v="17"/>
    <d v="2018-10-03T00:00:00"/>
    <d v="2018-10-31T00:00:00"/>
    <n v="28"/>
  </r>
  <r>
    <n v="181"/>
    <x v="0"/>
    <x v="6"/>
    <d v="2018-10-05T00:00:00"/>
    <d v="2018-11-02T00:00:00"/>
    <n v="28"/>
  </r>
  <r>
    <n v="182"/>
    <x v="1"/>
    <x v="1"/>
    <d v="2018-10-05T00:00:00"/>
    <d v="2018-11-02T00:00:00"/>
    <n v="28"/>
  </r>
  <r>
    <n v="186"/>
    <x v="1"/>
    <x v="12"/>
    <d v="2018-10-11T00:00:00"/>
    <d v="2018-11-08T00:00:00"/>
    <n v="28"/>
  </r>
  <r>
    <n v="184"/>
    <x v="2"/>
    <x v="16"/>
    <d v="2018-10-12T00:00:00"/>
    <d v="2018-11-09T00:00:00"/>
    <n v="28"/>
  </r>
  <r>
    <n v="185"/>
    <x v="0"/>
    <x v="6"/>
    <d v="2018-10-16T00:00:00"/>
    <d v="2018-11-13T00:00:00"/>
    <n v="28"/>
  </r>
  <r>
    <n v="187"/>
    <x v="1"/>
    <x v="1"/>
    <d v="2018-10-19T00:00:00"/>
    <d v="2018-11-16T00:00:00"/>
    <n v="28"/>
  </r>
  <r>
    <n v="188"/>
    <x v="1"/>
    <x v="1"/>
    <d v="2018-11-05T00:00:00"/>
    <d v="2018-12-03T00:00:00"/>
    <n v="28"/>
  </r>
  <r>
    <n v="189"/>
    <x v="2"/>
    <x v="2"/>
    <d v="2018-11-09T00:00:00"/>
    <d v="2018-12-07T00:00:00"/>
    <n v="28"/>
  </r>
  <r>
    <n v="192"/>
    <x v="1"/>
    <x v="5"/>
    <d v="2018-11-17T00:00:00"/>
    <d v="2018-12-15T00:00:00"/>
    <n v="28"/>
  </r>
  <r>
    <n v="190"/>
    <x v="0"/>
    <x v="6"/>
    <d v="2018-11-18T00:00:00"/>
    <d v="2018-12-16T00:00:00"/>
    <n v="28"/>
  </r>
  <r>
    <n v="191"/>
    <x v="0"/>
    <x v="6"/>
    <d v="2018-11-18T00:00:00"/>
    <d v="2018-12-16T00:00:00"/>
    <n v="28"/>
  </r>
  <r>
    <n v="195"/>
    <x v="1"/>
    <x v="12"/>
    <d v="2018-11-21T00:00:00"/>
    <d v="2018-12-19T00:00:00"/>
    <n v="28"/>
  </r>
  <r>
    <n v="193"/>
    <x v="1"/>
    <x v="1"/>
    <d v="2018-11-29T00:00:00"/>
    <d v="2018-12-27T00:00:00"/>
    <n v="28"/>
  </r>
  <r>
    <n v="194"/>
    <x v="1"/>
    <x v="17"/>
    <d v="2018-12-01T00:00:00"/>
    <d v="2018-12-29T00:00:00"/>
    <n v="28"/>
  </r>
  <r>
    <n v="197"/>
    <x v="1"/>
    <x v="12"/>
    <d v="2018-12-09T00:00:00"/>
    <d v="2019-01-06T00:00:00"/>
    <n v="28"/>
  </r>
  <r>
    <n v="196"/>
    <x v="0"/>
    <x v="6"/>
    <d v="2018-12-21T00:00:00"/>
    <d v="2019-01-18T00:00:00"/>
    <n v="28"/>
  </r>
  <r>
    <n v="198"/>
    <x v="0"/>
    <x v="6"/>
    <d v="2018-12-21T00:00:00"/>
    <d v="2019-01-18T00:00:00"/>
    <n v="28"/>
  </r>
  <r>
    <n v="200"/>
    <x v="3"/>
    <x v="11"/>
    <d v="2018-12-22T00:00:00"/>
    <d v="2019-01-19T00:00:00"/>
    <n v="28"/>
  </r>
  <r>
    <n v="199"/>
    <x v="7"/>
    <x v="11"/>
    <d v="2018-12-22T00:00:00"/>
    <d v="2019-01-19T00:00:00"/>
    <n v="28"/>
  </r>
  <r>
    <n v="201"/>
    <x v="0"/>
    <x v="6"/>
    <d v="2018-12-30T00:00:00"/>
    <d v="2019-01-27T00:00:00"/>
    <n v="28"/>
  </r>
  <r>
    <n v="202"/>
    <x v="1"/>
    <x v="18"/>
    <d v="2019-01-03T00:00:00"/>
    <d v="2019-01-31T00:00:00"/>
    <n v="28"/>
  </r>
  <r>
    <n v="203"/>
    <x v="1"/>
    <x v="1"/>
    <d v="2019-01-18T00:00:00"/>
    <d v="2019-02-15T00:00:00"/>
    <n v="28"/>
  </r>
  <r>
    <n v="206"/>
    <x v="3"/>
    <x v="4"/>
    <d v="2019-01-22T00:00:00"/>
    <d v="2019-02-19T00:00:00"/>
    <n v="28"/>
  </r>
  <r>
    <n v="204"/>
    <x v="0"/>
    <x v="6"/>
    <d v="2019-02-01T00:00:00"/>
    <d v="2019-03-01T00:00:00"/>
    <n v="28"/>
  </r>
  <r>
    <n v="205"/>
    <x v="0"/>
    <x v="6"/>
    <d v="2019-02-04T00:00:00"/>
    <d v="2019-03-04T00:00:00"/>
    <n v="28"/>
  </r>
  <r>
    <n v="207"/>
    <x v="1"/>
    <x v="12"/>
    <d v="2019-02-10T00:00:00"/>
    <d v="2019-03-10T00:00:00"/>
    <n v="28"/>
  </r>
  <r>
    <n v="208"/>
    <x v="0"/>
    <x v="6"/>
    <d v="2019-02-18T00:00:00"/>
    <d v="2019-03-18T00:00:00"/>
    <n v="28"/>
  </r>
  <r>
    <n v="210"/>
    <x v="1"/>
    <x v="12"/>
    <d v="2019-02-23T00:00:00"/>
    <d v="2019-03-23T00:00:00"/>
    <n v="28"/>
  </r>
  <r>
    <n v="209"/>
    <x v="2"/>
    <x v="16"/>
    <d v="2019-02-25T00:00:00"/>
    <d v="2019-03-25T00:00:00"/>
    <n v="28"/>
  </r>
  <r>
    <n v="211"/>
    <x v="1"/>
    <x v="1"/>
    <d v="2019-02-27T00:00:00"/>
    <d v="2019-03-27T00:00:00"/>
    <n v="28"/>
  </r>
  <r>
    <n v="212"/>
    <x v="0"/>
    <x v="6"/>
    <d v="2019-03-09T00:00:00"/>
    <d v="2019-04-06T00:00:00"/>
    <n v="28"/>
  </r>
  <r>
    <n v="213"/>
    <x v="1"/>
    <x v="12"/>
    <d v="2019-03-10T00:00:00"/>
    <d v="2019-04-07T00:00:00"/>
    <n v="28"/>
  </r>
  <r>
    <n v="215"/>
    <x v="0"/>
    <x v="6"/>
    <d v="2019-03-19T00:00:00"/>
    <d v="2019-04-16T00:00:00"/>
    <n v="28"/>
  </r>
  <r>
    <n v="216"/>
    <x v="0"/>
    <x v="6"/>
    <d v="2019-03-19T00:00:00"/>
    <d v="2019-04-16T00:00:00"/>
    <n v="28"/>
  </r>
  <r>
    <n v="214"/>
    <x v="1"/>
    <x v="19"/>
    <d v="2019-03-19T00:00:00"/>
    <d v="2019-04-16T00:00:00"/>
    <n v="28"/>
  </r>
  <r>
    <n v="218"/>
    <x v="1"/>
    <x v="17"/>
    <d v="2019-03-30T00:00:00"/>
    <d v="2019-04-27T00:00:00"/>
    <n v="28"/>
  </r>
  <r>
    <n v="219"/>
    <x v="1"/>
    <x v="12"/>
    <d v="2019-03-31T00:00:00"/>
    <d v="2019-04-28T00:00:00"/>
    <n v="28"/>
  </r>
  <r>
    <n v="217"/>
    <x v="1"/>
    <x v="1"/>
    <d v="2019-04-04T00:00:00"/>
    <d v="2019-05-02T00:00:00"/>
    <n v="28"/>
  </r>
  <r>
    <n v="223"/>
    <x v="1"/>
    <x v="12"/>
    <d v="2019-04-06T00:00:00"/>
    <d v="2019-05-04T00:00:00"/>
    <n v="28"/>
  </r>
  <r>
    <n v="221"/>
    <x v="0"/>
    <x v="6"/>
    <d v="2019-04-12T00:00:00"/>
    <d v="2019-05-10T00:00:00"/>
    <n v="28"/>
  </r>
  <r>
    <n v="220"/>
    <x v="5"/>
    <x v="11"/>
    <d v="2019-04-12T00:00:00"/>
    <d v="2019-05-10T00:00:00"/>
    <n v="28"/>
  </r>
  <r>
    <n v="222"/>
    <x v="2"/>
    <x v="16"/>
    <d v="2019-04-15T00:00:00"/>
    <d v="2019-05-13T00:00:00"/>
    <n v="28"/>
  </r>
  <r>
    <n v="224"/>
    <x v="1"/>
    <x v="17"/>
    <d v="2019-04-21T00:00:00"/>
    <d v="2019-05-19T00:00:00"/>
    <n v="28"/>
  </r>
  <r>
    <n v="225"/>
    <x v="0"/>
    <x v="6"/>
    <d v="2019-04-23T00:00:00"/>
    <d v="2019-05-21T00:00:00"/>
    <n v="28"/>
  </r>
  <r>
    <n v="226"/>
    <x v="1"/>
    <x v="17"/>
    <d v="2019-05-04T00:00:00"/>
    <d v="2019-06-01T00:00:00"/>
    <n v="28"/>
  </r>
  <r>
    <n v="227"/>
    <x v="1"/>
    <x v="12"/>
    <d v="2019-05-10T00:00:00"/>
    <d v="2019-06-07T00:00:00"/>
    <n v="28"/>
  </r>
  <r>
    <n v="229"/>
    <x v="0"/>
    <x v="6"/>
    <d v="2019-05-17T00:00:00"/>
    <d v="2019-06-14T00:00:00"/>
    <n v="28"/>
  </r>
  <r>
    <n v="228"/>
    <x v="1"/>
    <x v="1"/>
    <d v="2019-05-17T00:00:00"/>
    <d v="2019-06-14T00:00:00"/>
    <n v="28"/>
  </r>
  <r>
    <n v="230"/>
    <x v="7"/>
    <x v="11"/>
    <d v="2019-05-21T00:00:00"/>
    <d v="2019-06-18T00:00:00"/>
    <n v="28"/>
  </r>
  <r>
    <n v="231"/>
    <x v="0"/>
    <x v="6"/>
    <d v="2019-05-23T00:00:00"/>
    <d v="2019-06-20T00:00:00"/>
    <n v="28"/>
  </r>
  <r>
    <n v="232"/>
    <x v="0"/>
    <x v="6"/>
    <d v="2019-06-02T00:00:00"/>
    <d v="2019-06-30T00:00:00"/>
    <n v="28"/>
  </r>
  <r>
    <n v="233"/>
    <x v="1"/>
    <x v="20"/>
    <d v="2019-06-03T00:00:00"/>
    <d v="2019-07-01T00:00:00"/>
    <n v="28"/>
  </r>
  <r>
    <n v="235"/>
    <x v="0"/>
    <x v="6"/>
    <d v="2019-06-17T00:00:00"/>
    <d v="2019-07-15T00:00:00"/>
    <n v="28"/>
  </r>
  <r>
    <n v="234"/>
    <x v="1"/>
    <x v="21"/>
    <d v="2019-06-17T00:00:00"/>
    <d v="2019-07-15T00:00:00"/>
    <n v="28"/>
  </r>
  <r>
    <n v="236"/>
    <x v="1"/>
    <x v="1"/>
    <d v="2019-06-20T00:00:00"/>
    <d v="2019-07-18T00:00:00"/>
    <n v="28"/>
  </r>
  <r>
    <n v="237"/>
    <x v="0"/>
    <x v="6"/>
    <d v="2019-07-02T00:00:00"/>
    <d v="2019-07-30T00:00:00"/>
    <n v="28"/>
  </r>
  <r>
    <n v="238"/>
    <x v="0"/>
    <x v="6"/>
    <d v="2019-07-07T00:00:00"/>
    <d v="2019-08-04T00:00:00"/>
    <n v="28"/>
  </r>
  <r>
    <n v="239"/>
    <x v="0"/>
    <x v="6"/>
    <d v="2019-07-16T00:00:00"/>
    <d v="2019-08-13T00:00:00"/>
    <n v="28"/>
  </r>
  <r>
    <n v="240"/>
    <x v="1"/>
    <x v="12"/>
    <d v="2019-07-19T00:00:00"/>
    <d v="2019-08-16T00:00:00"/>
    <n v="28"/>
  </r>
  <r>
    <n v="241"/>
    <x v="2"/>
    <x v="16"/>
    <d v="2019-07-21T00:00:00"/>
    <d v="2019-08-18T00:00:00"/>
    <n v="28"/>
  </r>
  <r>
    <n v="242"/>
    <x v="0"/>
    <x v="6"/>
    <d v="2019-07-23T00:00:00"/>
    <d v="2019-08-20T00:00:00"/>
    <n v="28"/>
  </r>
  <r>
    <n v="243"/>
    <x v="1"/>
    <x v="12"/>
    <d v="2019-08-07T00:00:00"/>
    <d v="2019-09-04T00:00:00"/>
    <n v="28"/>
  </r>
  <r>
    <n v="244"/>
    <x v="1"/>
    <x v="1"/>
    <d v="2019-08-18T00:00:00"/>
    <d v="2019-09-15T00:00:00"/>
    <n v="28"/>
  </r>
  <r>
    <n v="245"/>
    <x v="0"/>
    <x v="6"/>
    <d v="2019-08-26T00:00:00"/>
    <d v="2019-09-23T00:00:00"/>
    <n v="28"/>
  </r>
  <r>
    <n v="246"/>
    <x v="0"/>
    <x v="6"/>
    <d v="2019-08-30T00:00:00"/>
    <d v="2019-09-27T00:00:00"/>
    <n v="28"/>
  </r>
  <r>
    <n v="247"/>
    <x v="1"/>
    <x v="20"/>
    <d v="2019-09-04T00:00:00"/>
    <d v="2019-10-02T00:00:00"/>
    <n v="28"/>
  </r>
  <r>
    <n v="248"/>
    <x v="0"/>
    <x v="6"/>
    <d v="2019-09-10T00:00:00"/>
    <d v="2019-10-08T00:00:00"/>
    <n v="28"/>
  </r>
  <r>
    <n v="249"/>
    <x v="0"/>
    <x v="6"/>
    <d v="2019-09-17T00:00:00"/>
    <d v="2019-10-15T00:00:00"/>
    <n v="28"/>
  </r>
  <r>
    <n v="250"/>
    <x v="1"/>
    <x v="21"/>
    <d v="2019-09-17T00:00:00"/>
    <d v="2019-10-15T00:00:00"/>
    <n v="28"/>
  </r>
  <r>
    <n v="251"/>
    <x v="1"/>
    <x v="20"/>
    <d v="2019-09-22T00:00:00"/>
    <d v="2019-10-20T00:00:00"/>
    <n v="28"/>
  </r>
  <r>
    <n v="252"/>
    <x v="1"/>
    <x v="12"/>
    <d v="2019-09-30T00:00:00"/>
    <d v="2019-10-28T00:00:00"/>
    <n v="28"/>
  </r>
  <r>
    <n v="253"/>
    <x v="0"/>
    <x v="6"/>
    <d v="2019-10-03T00:00:00"/>
    <d v="2019-10-31T00:00:00"/>
    <n v="28"/>
  </r>
  <r>
    <n v="255"/>
    <x v="0"/>
    <x v="6"/>
    <d v="2019-10-18T00:00:00"/>
    <d v="2019-11-15T00:00:00"/>
    <n v="28"/>
  </r>
  <r>
    <n v="256"/>
    <x v="5"/>
    <x v="11"/>
    <d v="2019-10-18T00:00:00"/>
    <d v="2019-11-15T00:00:00"/>
    <n v="28"/>
  </r>
  <r>
    <n v="257"/>
    <x v="7"/>
    <x v="11"/>
    <d v="2019-10-18T00:00:00"/>
    <d v="2019-11-15T00:00:00"/>
    <n v="28"/>
  </r>
  <r>
    <n v="254"/>
    <x v="1"/>
    <x v="12"/>
    <d v="2019-10-19T00:00:00"/>
    <d v="2019-11-16T00:00:00"/>
    <n v="28"/>
  </r>
  <r>
    <n v="258"/>
    <x v="0"/>
    <x v="6"/>
    <d v="2019-10-31T00:00:00"/>
    <d v="2019-11-28T00:00:00"/>
    <n v="28"/>
  </r>
  <r>
    <n v="260"/>
    <x v="0"/>
    <x v="6"/>
    <d v="2019-11-03T00:00:00"/>
    <d v="2019-12-01T00:00:00"/>
    <n v="28"/>
  </r>
  <r>
    <n v="259"/>
    <x v="1"/>
    <x v="21"/>
    <d v="2019-11-06T00:00:00"/>
    <d v="2019-12-04T00:00:00"/>
    <n v="28"/>
  </r>
  <r>
    <n v="261"/>
    <x v="1"/>
    <x v="12"/>
    <d v="2019-11-15T00:00:00"/>
    <d v="2019-12-13T00:00:00"/>
    <n v="28"/>
  </r>
  <r>
    <n v="263"/>
    <x v="5"/>
    <x v="11"/>
    <d v="2019-11-26T00:00:00"/>
    <d v="2019-12-24T00:00:00"/>
    <n v="28"/>
  </r>
  <r>
    <n v="262"/>
    <x v="7"/>
    <x v="11"/>
    <d v="2019-11-26T00:00:00"/>
    <d v="2019-12-24T00:00:00"/>
    <n v="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Страна A"/>
    <s v="Порт погрузки №1"/>
    <x v="0"/>
    <d v="2016-07-11T00:00:00"/>
    <n v="6126.8743999999997"/>
    <d v="2016-08-08T00:00:00"/>
    <n v="5579.1508000000003"/>
  </r>
  <r>
    <x v="1"/>
    <s v="Страна B"/>
    <s v="Порт погрузки №2"/>
    <x v="1"/>
    <d v="2016-07-15T00:00:00"/>
    <n v="977.5440000000001"/>
    <d v="2016-08-12T00:00:00"/>
    <n v="877.5440000000001"/>
  </r>
  <r>
    <x v="2"/>
    <s v="Страна B"/>
    <s v="Порт погрузки №2"/>
    <x v="1"/>
    <d v="2016-07-15T00:00:00"/>
    <n v="4700.2980000000007"/>
    <d v="2016-08-12T00:00:00"/>
    <n v="4583.6531999999997"/>
  </r>
  <r>
    <x v="3"/>
    <s v="Страна B"/>
    <s v="Порт погрузки №2"/>
    <x v="1"/>
    <d v="2016-07-24T00:00:00"/>
    <n v="6295.1165999999994"/>
    <d v="2016-08-21T00:00:00"/>
    <n v="6195.1165999999994"/>
  </r>
  <r>
    <x v="4"/>
    <s v="Страна A"/>
    <s v="Порт погрузки №1"/>
    <x v="0"/>
    <d v="2016-07-25T00:00:00"/>
    <n v="6172.5320000000002"/>
    <d v="2016-08-22T00:00:00"/>
    <n v="5601.1782000000003"/>
  </r>
  <r>
    <x v="5"/>
    <s v="Страна A"/>
    <s v="Порт погрузки №1"/>
    <x v="0"/>
    <d v="2016-07-29T00:00:00"/>
    <n v="5979.5871999999999"/>
    <d v="2016-08-26T00:00:00"/>
    <n v="5472.5389999999998"/>
  </r>
  <r>
    <x v="6"/>
    <s v="Страна B"/>
    <s v="Порт погрузки №2"/>
    <x v="2"/>
    <d v="2016-08-01T00:00:00"/>
    <n v="6342.5517999999993"/>
    <d v="2016-08-29T00:00:00"/>
    <n v="6331.9312"/>
  </r>
  <r>
    <x v="7"/>
    <s v="Страна B"/>
    <s v="Порт погрузки №2"/>
    <x v="1"/>
    <d v="2016-08-09T00:00:00"/>
    <n v="6440.2928000000002"/>
    <d v="2016-09-06T00:00:00"/>
    <n v="6321.1783999999998"/>
  </r>
  <r>
    <x v="8"/>
    <s v="Страна A"/>
    <s v="Порт погрузки №1"/>
    <x v="0"/>
    <d v="2016-08-24T00:00:00"/>
    <n v="6050.1211999999996"/>
    <d v="2016-09-21T00:00:00"/>
    <n v="5580.3145999999997"/>
  </r>
  <r>
    <x v="9"/>
    <s v="Страна A"/>
    <s v="Порт погрузки №3"/>
    <x v="0"/>
    <d v="2016-08-29T00:00:00"/>
    <n v="6140"/>
    <d v="2016-09-26T00:00:00"/>
    <n v="5609.8768"/>
  </r>
  <r>
    <x v="10"/>
    <s v="Страна A"/>
    <s v="Порт погрузки №1"/>
    <x v="0"/>
    <d v="2016-08-31T00:00:00"/>
    <n v="6383.2186000000002"/>
    <d v="2016-09-28T00:00:00"/>
    <n v="5896.6698000000006"/>
  </r>
  <r>
    <x v="11"/>
    <s v="Страна B"/>
    <s v="Порт погрузки №2"/>
    <x v="2"/>
    <d v="2016-09-05T00:00:00"/>
    <n v="5700.6956"/>
    <d v="2016-10-03T00:00:00"/>
    <n v="5698.7669999999998"/>
  </r>
  <r>
    <x v="12"/>
    <s v="Страна C"/>
    <s v="Порт погрузки №4"/>
    <x v="0"/>
    <d v="2016-09-08T00:00:00"/>
    <n v="5248.8855999999996"/>
    <d v="2016-10-06T00:00:00"/>
    <n v="4748.8855999999996"/>
  </r>
  <r>
    <x v="13"/>
    <s v="Страна A"/>
    <s v="Порт погрузки №1"/>
    <x v="0"/>
    <d v="2016-09-12T00:00:00"/>
    <n v="7121.7110000000002"/>
    <d v="2016-10-10T00:00:00"/>
    <n v="6617.1872000000003"/>
  </r>
  <r>
    <x v="14"/>
    <s v="Страна B"/>
    <s v="Порт погрузки №2"/>
    <x v="2"/>
    <d v="2016-09-16T00:00:00"/>
    <n v="6278.3059999999996"/>
    <d v="2016-10-14T00:00:00"/>
    <n v="6245.8176000000003"/>
  </r>
  <r>
    <x v="15"/>
    <s v="Страна A"/>
    <s v="Порт погрузки №1"/>
    <x v="0"/>
    <d v="2016-09-19T00:00:00"/>
    <n v="6166.1796000000004"/>
    <d v="2016-10-17T00:00:00"/>
    <n v="5649.8217999999997"/>
  </r>
  <r>
    <x v="16"/>
    <s v="Страна A"/>
    <s v="Порт погрузки №3"/>
    <x v="0"/>
    <d v="2016-09-20T00:00:00"/>
    <n v="6160.3379999999997"/>
    <d v="2016-10-18T00:00:00"/>
    <n v="5655.6442000000006"/>
  </r>
  <r>
    <x v="17"/>
    <s v="Страна A"/>
    <s v="Порт погрузки №1"/>
    <x v="0"/>
    <d v="2016-09-25T00:00:00"/>
    <n v="6062.4164000000001"/>
    <d v="2016-10-23T00:00:00"/>
    <n v="5550.2384000000002"/>
  </r>
  <r>
    <x v="18"/>
    <s v="Страна A"/>
    <s v="Порт погрузки №1"/>
    <x v="0"/>
    <d v="2016-10-04T00:00:00"/>
    <n v="6026.8177999999998"/>
    <d v="2016-11-01T00:00:00"/>
    <n v="5463.9016000000001"/>
  </r>
  <r>
    <x v="19"/>
    <s v="Страна A"/>
    <s v="Порт погрузки №1"/>
    <x v="0"/>
    <d v="2016-10-10T00:00:00"/>
    <n v="6309.7172"/>
    <d v="2016-11-07T00:00:00"/>
    <n v="5786.6116000000002"/>
  </r>
  <r>
    <x v="20"/>
    <s v="Страна A"/>
    <s v="Порт погрузки №1"/>
    <x v="0"/>
    <d v="2016-10-19T00:00:00"/>
    <n v="6408.8972000000003"/>
    <d v="2016-11-16T00:00:00"/>
    <n v="5910.8635999999997"/>
  </r>
  <r>
    <x v="21"/>
    <s v="Страна A"/>
    <s v="Порт погрузки №3"/>
    <x v="0"/>
    <d v="2016-10-19T00:00:00"/>
    <n v="5889.6949999999997"/>
    <d v="2016-11-16T00:00:00"/>
    <n v="5344.4946"/>
  </r>
  <r>
    <x v="22"/>
    <s v="Страна D"/>
    <s v="Порт погрузки №6"/>
    <x v="1"/>
    <d v="2016-10-19T00:00:00"/>
    <n v="6230.8"/>
    <d v="2016-11-16T00:00:00"/>
    <n v="6130.8"/>
  </r>
  <r>
    <x v="23"/>
    <s v="Страна B"/>
    <s v="Порт погрузки №5"/>
    <x v="2"/>
    <d v="2016-10-23T00:00:00"/>
    <n v="6429.2"/>
    <d v="2016-11-20T00:00:00"/>
    <n v="6395.2991999999995"/>
  </r>
  <r>
    <x v="24"/>
    <s v="Страна A"/>
    <s v="Порт погрузки №7"/>
    <x v="0"/>
    <d v="2016-11-04T00:00:00"/>
    <n v="5675.26"/>
    <d v="2016-12-02T00:00:00"/>
    <n v="5144.9359999999997"/>
  </r>
  <r>
    <x v="25"/>
    <s v="Страна A"/>
    <s v="Порт погрузки №1"/>
    <x v="0"/>
    <d v="2016-11-06T00:00:00"/>
    <n v="6582.5267999999996"/>
    <d v="2016-12-04T00:00:00"/>
    <n v="6048.7323999999999"/>
  </r>
  <r>
    <x v="26"/>
    <s v="Страна B"/>
    <s v="Порт погрузки №8"/>
    <x v="3"/>
    <d v="2016-11-08T00:00:00"/>
    <n v="1771.568"/>
    <d v="2016-12-06T00:00:00"/>
    <n v="1571.568"/>
  </r>
  <r>
    <x v="27"/>
    <s v="Страна B"/>
    <s v="Порт погрузки №8"/>
    <x v="3"/>
    <d v="2016-11-09T00:00:00"/>
    <n v="1640.9580000000001"/>
    <d v="2016-12-07T00:00:00"/>
    <n v="1440.9580000000001"/>
  </r>
  <r>
    <x v="28"/>
    <s v="Страна B"/>
    <s v="Порт погрузки №8"/>
    <x v="3"/>
    <d v="2016-11-10T00:00:00"/>
    <n v="1510.338"/>
    <d v="2016-12-08T00:00:00"/>
    <n v="1310.338"/>
  </r>
  <r>
    <x v="29"/>
    <s v="Страна B"/>
    <s v="Порт погрузки №2"/>
    <x v="2"/>
    <d v="2016-11-17T00:00:00"/>
    <n v="5420.7137999999995"/>
    <d v="2016-12-15T00:00:00"/>
    <n v="5399.0229999999992"/>
  </r>
  <r>
    <x v="30"/>
    <s v="Страна D"/>
    <s v="Порт погрузки №9"/>
    <x v="1"/>
    <d v="2016-11-21T00:00:00"/>
    <n v="5249.8279999999995"/>
    <d v="2016-12-19T00:00:00"/>
    <n v="5147.6185999999998"/>
  </r>
  <r>
    <x v="31"/>
    <s v="Страна B"/>
    <s v="Порт погрузки №5"/>
    <x v="2"/>
    <d v="2016-11-23T00:00:00"/>
    <n v="5415"/>
    <d v="2016-12-21T00:00:00"/>
    <n v="5380.9106000000002"/>
  </r>
  <r>
    <x v="32"/>
    <s v="Страна B"/>
    <s v="Порт погрузки №5"/>
    <x v="2"/>
    <d v="2016-12-05T00:00:00"/>
    <n v="6390"/>
    <d v="2017-01-02T00:00:00"/>
    <n v="6383.9967999999999"/>
  </r>
  <r>
    <x v="33"/>
    <s v="Страна B"/>
    <s v="Порт погрузки №2"/>
    <x v="2"/>
    <d v="2016-12-10T00:00:00"/>
    <n v="5415.9660000000003"/>
    <d v="2017-01-07T00:00:00"/>
    <n v="5447.1109999999999"/>
  </r>
  <r>
    <x v="34"/>
    <s v="Страна B"/>
    <s v="Порт погрузки №5"/>
    <x v="2"/>
    <d v="2016-12-13T00:00:00"/>
    <n v="6500.3"/>
    <d v="2017-01-10T00:00:00"/>
    <n v="6493.4413999999997"/>
  </r>
  <r>
    <x v="35"/>
    <s v="Страна B"/>
    <s v="Порт погрузки №2"/>
    <x v="2"/>
    <d v="2016-12-14T00:00:00"/>
    <n v="5428.9476000000004"/>
    <d v="2017-01-11T00:00:00"/>
    <n v="5412.7248"/>
  </r>
  <r>
    <x v="36"/>
    <s v="Страна D"/>
    <s v="Порт погрузки №9"/>
    <x v="1"/>
    <d v="2016-12-23T00:00:00"/>
    <n v="5200.1534000000001"/>
    <d v="2017-01-20T00:00:00"/>
    <n v="5100.1514000000006"/>
  </r>
  <r>
    <x v="37"/>
    <s v="Страна B"/>
    <s v="Порт погрузки №5"/>
    <x v="2"/>
    <d v="2017-01-02T00:00:00"/>
    <n v="5415"/>
    <d v="2017-01-30T00:00:00"/>
    <n v="5400.5496000000003"/>
  </r>
  <r>
    <x v="38"/>
    <s v="Страна B"/>
    <s v="Порт погрузки №5"/>
    <x v="2"/>
    <d v="2017-01-17T00:00:00"/>
    <n v="5415"/>
    <d v="2017-02-14T00:00:00"/>
    <n v="5399.9529999999995"/>
  </r>
  <r>
    <x v="39"/>
    <s v="Страна D"/>
    <s v="Порт погрузки №6"/>
    <x v="1"/>
    <d v="2017-01-19T00:00:00"/>
    <n v="5303.9349999999995"/>
    <d v="2017-02-16T00:00:00"/>
    <n v="5164.4940000000006"/>
  </r>
  <r>
    <x v="40"/>
    <s v="Страна E"/>
    <s v="Порт погрузки №11"/>
    <x v="0"/>
    <d v="2017-01-31T00:00:00"/>
    <n v="5516.16"/>
    <d v="2017-02-28T00:00:00"/>
    <n v="4985.7323999999999"/>
  </r>
  <r>
    <x v="41"/>
    <s v="Страна B"/>
    <s v="Порт погрузки №10"/>
    <x v="4"/>
    <d v="2017-02-03T00:00:00"/>
    <n v="6194.9575999999997"/>
    <d v="2017-03-03T00:00:00"/>
    <n v="5415.6956"/>
  </r>
  <r>
    <x v="42"/>
    <s v="Страна B"/>
    <s v="Порт погрузки №10"/>
    <x v="2"/>
    <d v="2017-02-12T00:00:00"/>
    <n v="6470.7740000000003"/>
    <d v="2017-03-12T00:00:00"/>
    <n v="6445.4624000000003"/>
  </r>
  <r>
    <x v="43"/>
    <s v="Страна B"/>
    <s v="Порт погрузки №2"/>
    <x v="4"/>
    <d v="2017-02-14T00:00:00"/>
    <n v="6618.2157999999999"/>
    <d v="2017-03-14T00:00:00"/>
    <n v="5901.7662"/>
  </r>
  <r>
    <x v="44"/>
    <s v="Страна A"/>
    <s v="Порт погрузки №7"/>
    <x v="0"/>
    <d v="2017-02-16T00:00:00"/>
    <n v="4752.6792000000005"/>
    <d v="2017-03-16T00:00:00"/>
    <n v="4231.1545999999998"/>
  </r>
  <r>
    <x v="45"/>
    <s v="Страна A"/>
    <s v="Порт погрузки №7"/>
    <x v="0"/>
    <d v="2017-02-22T00:00:00"/>
    <n v="5771.0079999999998"/>
    <d v="2017-03-22T00:00:00"/>
    <n v="5243.8721999999998"/>
  </r>
  <r>
    <x v="46"/>
    <s v="Страна B"/>
    <s v="Порт погрузки №2"/>
    <x v="4"/>
    <d v="2017-02-23T00:00:00"/>
    <n v="6060.15"/>
    <d v="2017-03-23T00:00:00"/>
    <n v="5349.8962000000001"/>
  </r>
  <r>
    <x v="47"/>
    <s v="Страна F"/>
    <s v="Порт погрузки №12"/>
    <x v="0"/>
    <d v="2017-02-26T00:00:00"/>
    <n v="4400"/>
    <d v="2017-03-26T00:00:00"/>
    <n v="3891.1394"/>
  </r>
  <r>
    <x v="48"/>
    <s v="Страна B"/>
    <s v="Порт погрузки №2"/>
    <x v="4"/>
    <d v="2017-03-02T00:00:00"/>
    <n v="6329.2785999999996"/>
    <d v="2017-03-30T00:00:00"/>
    <n v="5629.2785999999996"/>
  </r>
  <r>
    <x v="49"/>
    <s v="Страна B"/>
    <s v="Порт погрузки №2"/>
    <x v="4"/>
    <d v="2017-03-09T00:00:00"/>
    <n v="5770.5059999999994"/>
    <d v="2017-04-06T00:00:00"/>
    <n v="5051.4884000000002"/>
  </r>
  <r>
    <x v="50"/>
    <s v="Страна B"/>
    <s v="Порт погрузки №13"/>
    <x v="4"/>
    <d v="2017-03-11T00:00:00"/>
    <n v="5600.3714"/>
    <d v="2017-04-08T00:00:00"/>
    <n v="4868.1397999999999"/>
  </r>
  <r>
    <x v="51"/>
    <s v="Страна A"/>
    <s v="Порт погрузки №7"/>
    <x v="0"/>
    <d v="2017-03-11T00:00:00"/>
    <n v="6400.8557999999994"/>
    <d v="2017-04-08T00:00:00"/>
    <n v="5868.5684000000001"/>
  </r>
  <r>
    <x v="52"/>
    <s v="Страна B"/>
    <s v="Порт погрузки №2"/>
    <x v="4"/>
    <d v="2017-03-22T00:00:00"/>
    <n v="6250.5"/>
    <d v="2017-04-19T00:00:00"/>
    <n v="5523.6283999999996"/>
  </r>
  <r>
    <x v="53"/>
    <s v="Страна A"/>
    <s v="Порт погрузки №7"/>
    <x v="0"/>
    <d v="2017-03-24T00:00:00"/>
    <n v="6202.2820000000002"/>
    <d v="2017-04-21T00:00:00"/>
    <n v="5646.1466"/>
  </r>
  <r>
    <x v="54"/>
    <s v="Страна A"/>
    <s v="Порт погрузки №7"/>
    <x v="0"/>
    <d v="2017-03-29T00:00:00"/>
    <n v="6319.3559999999998"/>
    <d v="2017-04-26T00:00:00"/>
    <n v="5738.2389999999996"/>
  </r>
  <r>
    <x v="55"/>
    <s v="Страна B"/>
    <s v="Порт погрузки №13"/>
    <x v="4"/>
    <d v="2017-03-31T00:00:00"/>
    <n v="6252.1796000000004"/>
    <d v="2017-04-28T00:00:00"/>
    <n v="5522.5048000000006"/>
  </r>
  <r>
    <x v="56"/>
    <s v="Страна B"/>
    <s v="Порт погрузки №8"/>
    <x v="3"/>
    <d v="2017-03-31T00:00:00"/>
    <n v="604.86199999999997"/>
    <d v="2017-04-28T00:00:00"/>
    <n v="393.01679999999999"/>
  </r>
  <r>
    <x v="57"/>
    <s v="Страна B"/>
    <s v="Порт погрузки №8"/>
    <x v="3"/>
    <d v="2017-04-02T00:00:00"/>
    <n v="1600"/>
    <d v="2017-04-30T00:00:00"/>
    <n v="1377.3294000000001"/>
  </r>
  <r>
    <x v="58"/>
    <s v="Страна B"/>
    <s v="Порт погрузки №8"/>
    <x v="3"/>
    <d v="2017-04-06T00:00:00"/>
    <n v="1599.0740000000001"/>
    <d v="2017-05-04T00:00:00"/>
    <n v="1399.039"/>
  </r>
  <r>
    <x v="59"/>
    <s v="Страна B"/>
    <s v="Порт погрузки №8"/>
    <x v="3"/>
    <d v="2017-04-07T00:00:00"/>
    <n v="752.16599999999994"/>
    <d v="2017-05-05T00:00:00"/>
    <n v="549.43459999999993"/>
  </r>
  <r>
    <x v="60"/>
    <s v="Страна B"/>
    <s v="Порт погрузки №8"/>
    <x v="3"/>
    <d v="2017-04-08T00:00:00"/>
    <n v="883.88199999999995"/>
    <d v="2017-05-06T00:00:00"/>
    <n v="683.76859999999999"/>
  </r>
  <r>
    <x v="61"/>
    <s v="Страна A"/>
    <s v="Порт погрузки №7"/>
    <x v="0"/>
    <d v="2017-04-18T00:00:00"/>
    <n v="6001.2811999999994"/>
    <d v="2017-05-16T00:00:00"/>
    <n v="5477.3105999999998"/>
  </r>
  <r>
    <x v="62"/>
    <s v="Страна B"/>
    <s v="Порт погрузки №2"/>
    <x v="4"/>
    <d v="2017-04-23T00:00:00"/>
    <n v="3408.6834000000003"/>
    <d v="2017-05-21T00:00:00"/>
    <n v="2692.6446000000005"/>
  </r>
  <r>
    <x v="63"/>
    <s v="Страна B"/>
    <s v="Порт погрузки №2"/>
    <x v="4"/>
    <d v="2017-04-23T00:00:00"/>
    <n v="3041.5680000000002"/>
    <d v="2017-05-21T00:00:00"/>
    <n v="2298.5173999999997"/>
  </r>
  <r>
    <x v="64"/>
    <s v="Страна B"/>
    <s v="Порт погрузки №13"/>
    <x v="4"/>
    <d v="2017-04-28T00:00:00"/>
    <n v="5781.4535999999998"/>
    <d v="2017-05-26T00:00:00"/>
    <n v="5092.6728000000003"/>
  </r>
  <r>
    <x v="65"/>
    <s v="Страна A"/>
    <s v="Порт погрузки №7"/>
    <x v="0"/>
    <d v="2017-04-30T00:00:00"/>
    <n v="6250.5124000000005"/>
    <d v="2017-05-28T00:00:00"/>
    <n v="5705.1779999999999"/>
  </r>
  <r>
    <x v="66"/>
    <s v="Страна B"/>
    <s v="Порт погрузки №2"/>
    <x v="4"/>
    <d v="2017-05-07T00:00:00"/>
    <n v="2950.0540000000001"/>
    <d v="2017-06-04T00:00:00"/>
    <n v="2219.9121999999998"/>
  </r>
  <r>
    <x v="67"/>
    <s v="Страна B"/>
    <s v="Порт погрузки №2"/>
    <x v="4"/>
    <d v="2017-05-07T00:00:00"/>
    <n v="3440.96"/>
    <d v="2017-06-04T00:00:00"/>
    <n v="2740.0978000000005"/>
  </r>
  <r>
    <x v="68"/>
    <s v="Страна A"/>
    <s v="Порт погрузки №7"/>
    <x v="0"/>
    <d v="2017-05-12T00:00:00"/>
    <n v="5139.6669999999995"/>
    <d v="2017-06-09T00:00:00"/>
    <n v="4598.5709999999999"/>
  </r>
  <r>
    <x v="69"/>
    <s v="Страна A"/>
    <s v="Порт погрузки №7"/>
    <x v="0"/>
    <d v="2017-05-19T00:00:00"/>
    <n v="6897.6329999999998"/>
    <d v="2017-06-16T00:00:00"/>
    <n v="6326.6554000000006"/>
  </r>
  <r>
    <x v="70"/>
    <s v="Страна B"/>
    <s v="Порт погрузки №8"/>
    <x v="3"/>
    <d v="2017-05-24T00:00:00"/>
    <n v="1821.2439999999999"/>
    <d v="2017-06-21T00:00:00"/>
    <n v="1625.81"/>
  </r>
  <r>
    <x v="71"/>
    <s v="Страна B"/>
    <s v="Порт погрузки №2"/>
    <x v="4"/>
    <d v="2017-05-26T00:00:00"/>
    <n v="5708.2172"/>
    <d v="2017-06-23T00:00:00"/>
    <n v="4994.7539999999999"/>
  </r>
  <r>
    <x v="72"/>
    <s v="Страна B"/>
    <s v="Порт погрузки №8"/>
    <x v="3"/>
    <d v="2017-05-26T00:00:00"/>
    <n v="1808.354"/>
    <d v="2017-06-23T00:00:00"/>
    <n v="1597.9736"/>
  </r>
  <r>
    <x v="73"/>
    <s v="Страна B"/>
    <s v="Порт погрузки №13"/>
    <x v="4"/>
    <d v="2017-05-30T00:00:00"/>
    <n v="6140.0042000000003"/>
    <d v="2017-06-27T00:00:00"/>
    <n v="5447.0019999999995"/>
  </r>
  <r>
    <x v="74"/>
    <s v="Страна B"/>
    <s v="Порт погрузки №8"/>
    <x v="3"/>
    <d v="2017-05-30T00:00:00"/>
    <n v="1686.8220000000001"/>
    <d v="2017-06-27T00:00:00"/>
    <n v="1428.4852000000001"/>
  </r>
  <r>
    <x v="75"/>
    <s v="Страна B"/>
    <s v="Порт погрузки №8"/>
    <x v="3"/>
    <d v="2017-05-31T00:00:00"/>
    <n v="847.61800000000005"/>
    <d v="2017-06-28T00:00:00"/>
    <n v="649.00740000000008"/>
  </r>
  <r>
    <x v="76"/>
    <s v="Страна B"/>
    <s v="Порт погрузки №2"/>
    <x v="4"/>
    <d v="2017-06-09T00:00:00"/>
    <n v="7061.2596000000003"/>
    <d v="2017-07-07T00:00:00"/>
    <n v="6374.3774000000003"/>
  </r>
  <r>
    <x v="77"/>
    <s v="Страна A"/>
    <s v="Порт погрузки №7"/>
    <x v="0"/>
    <d v="2017-06-13T00:00:00"/>
    <n v="6335.4980000000005"/>
    <d v="2017-07-11T00:00:00"/>
    <n v="5797.6345999999994"/>
  </r>
  <r>
    <x v="78"/>
    <s v="Страна B"/>
    <s v="Порт погрузки №2"/>
    <x v="4"/>
    <d v="2017-06-14T00:00:00"/>
    <n v="2570.52"/>
    <d v="2017-07-12T00:00:00"/>
    <n v="1884.3414000000002"/>
  </r>
  <r>
    <x v="79"/>
    <s v="Страна B"/>
    <s v="Порт погрузки №2"/>
    <x v="4"/>
    <d v="2017-06-14T00:00:00"/>
    <n v="3669.6354000000001"/>
    <d v="2017-07-12T00:00:00"/>
    <n v="2934.2059999999997"/>
  </r>
  <r>
    <x v="80"/>
    <s v="Страна B"/>
    <s v="Порт погрузки №13"/>
    <x v="4"/>
    <d v="2017-06-15T00:00:00"/>
    <n v="6402.2241999999997"/>
    <d v="2017-07-13T00:00:00"/>
    <n v="5690.4859999999999"/>
  </r>
  <r>
    <x v="81"/>
    <s v="Страна B"/>
    <s v="Порт погрузки №13"/>
    <x v="4"/>
    <d v="2017-06-20T00:00:00"/>
    <n v="6130.1448"/>
    <d v="2017-07-18T00:00:00"/>
    <n v="5429.0599999999995"/>
  </r>
  <r>
    <x v="82"/>
    <s v="Страна H"/>
    <s v="Порт погрузки №14"/>
    <x v="0"/>
    <d v="2017-06-21T00:00:00"/>
    <n v="6183.0955999999996"/>
    <d v="2017-07-19T00:00:00"/>
    <n v="5679.7266"/>
  </r>
  <r>
    <x v="83"/>
    <s v="Страна A"/>
    <s v="Порт погрузки №7"/>
    <x v="0"/>
    <d v="2017-06-23T00:00:00"/>
    <n v="6570.4339999999993"/>
    <d v="2017-07-21T00:00:00"/>
    <n v="6021.5661999999993"/>
  </r>
  <r>
    <x v="84"/>
    <s v="Страна A"/>
    <s v="Порт погрузки №7"/>
    <x v="0"/>
    <d v="2017-07-06T00:00:00"/>
    <n v="5916.2356"/>
    <d v="2017-08-03T00:00:00"/>
    <n v="5432.0946000000004"/>
  </r>
  <r>
    <x v="85"/>
    <s v="Страна B"/>
    <s v="Порт погрузки №13"/>
    <x v="4"/>
    <d v="2017-07-15T00:00:00"/>
    <n v="6232.1718000000001"/>
    <d v="2017-08-12T00:00:00"/>
    <n v="5487.8396000000002"/>
  </r>
  <r>
    <x v="86"/>
    <s v="Страна B"/>
    <s v="Порт погрузки №2"/>
    <x v="4"/>
    <d v="2017-07-21T00:00:00"/>
    <n v="2038.664"/>
    <d v="2017-08-18T00:00:00"/>
    <n v="1402.3083999999999"/>
  </r>
  <r>
    <x v="87"/>
    <s v="Страна B"/>
    <s v="Порт погрузки №2"/>
    <x v="4"/>
    <d v="2017-07-21T00:00:00"/>
    <n v="3783.0720000000001"/>
    <d v="2017-08-18T00:00:00"/>
    <n v="2980.8779999999997"/>
  </r>
  <r>
    <x v="88"/>
    <s v="Страна A"/>
    <s v="Порт погрузки №7"/>
    <x v="0"/>
    <d v="2017-07-24T00:00:00"/>
    <n v="6249.8804"/>
    <d v="2017-08-21T00:00:00"/>
    <n v="5717.1374000000005"/>
  </r>
  <r>
    <x v="89"/>
    <s v="Страна B"/>
    <s v="Порт погрузки №2"/>
    <x v="4"/>
    <d v="2017-07-27T00:00:00"/>
    <n v="6201.38"/>
    <d v="2017-08-24T00:00:00"/>
    <n v="5482.2830000000004"/>
  </r>
  <r>
    <x v="90"/>
    <s v="Страна B"/>
    <s v="Порт погрузки №13"/>
    <x v="4"/>
    <d v="2017-07-31T00:00:00"/>
    <n v="5617.6505999999999"/>
    <d v="2017-08-28T00:00:00"/>
    <n v="4939.3649999999998"/>
  </r>
  <r>
    <x v="91"/>
    <s v="Страна B"/>
    <s v="Порт погрузки №2"/>
    <x v="4"/>
    <d v="2017-08-06T00:00:00"/>
    <n v="2970.8220000000001"/>
    <d v="2017-09-03T00:00:00"/>
    <n v="2260.2236000000003"/>
  </r>
  <r>
    <x v="92"/>
    <s v="Страна B"/>
    <s v="Порт погрузки №2"/>
    <x v="4"/>
    <d v="2017-08-06T00:00:00"/>
    <n v="3429.8419999999996"/>
    <d v="2017-09-03T00:00:00"/>
    <n v="2705.0706"/>
  </r>
  <r>
    <x v="93"/>
    <s v="Страна A"/>
    <s v="Порт погрузки №7"/>
    <x v="0"/>
    <d v="2017-08-14T00:00:00"/>
    <n v="2081.8925213175567"/>
    <d v="2017-09-11T00:00:00"/>
    <n v="1570.8000000000002"/>
  </r>
  <r>
    <x v="94"/>
    <s v="Страна A"/>
    <s v="Порт погрузки №7"/>
    <x v="0"/>
    <d v="2017-08-14T00:00:00"/>
    <n v="3095.8952241381517"/>
    <d v="2017-09-11T00:00:00"/>
    <n v="2579.4"/>
  </r>
  <r>
    <x v="95"/>
    <s v="Страна A"/>
    <s v="Порт погрузки №7"/>
    <x v="0"/>
    <d v="2017-08-14T00:00:00"/>
    <n v="1109.7126545442918"/>
    <d v="2017-09-11T00:00:00"/>
    <n v="603.79999999999995"/>
  </r>
  <r>
    <x v="96"/>
    <s v="Страна A"/>
    <s v="Порт погрузки №7"/>
    <x v="0"/>
    <d v="2017-08-24T00:00:00"/>
    <n v="6599.5949999999993"/>
    <d v="2017-09-21T00:00:00"/>
    <n v="6089.0448000000006"/>
  </r>
  <r>
    <x v="97"/>
    <s v="Страна B"/>
    <s v="Порт погрузки №13"/>
    <x v="4"/>
    <d v="2017-08-28T00:00:00"/>
    <n v="6599.6220000000003"/>
    <d v="2017-09-25T00:00:00"/>
    <n v="5899.6220000000003"/>
  </r>
  <r>
    <x v="98"/>
    <s v="Страна A"/>
    <s v="Порт погрузки №7"/>
    <x v="0"/>
    <d v="2017-09-05T00:00:00"/>
    <n v="6199.7172"/>
    <d v="2017-10-03T00:00:00"/>
    <n v="5650.6131999999998"/>
  </r>
  <r>
    <x v="99"/>
    <s v="Страна B"/>
    <s v="Порт погрузки №2"/>
    <x v="4"/>
    <d v="2017-09-06T00:00:00"/>
    <n v="2178.19"/>
    <d v="2017-10-04T00:00:00"/>
    <n v="1472.4594000000002"/>
  </r>
  <r>
    <x v="100"/>
    <s v="Страна B"/>
    <s v="Порт погрузки №2"/>
    <x v="4"/>
    <d v="2017-09-06T00:00:00"/>
    <n v="4222.6260000000002"/>
    <d v="2017-10-04T00:00:00"/>
    <n v="3489.902"/>
  </r>
  <r>
    <x v="101"/>
    <s v="Страна A"/>
    <s v="Порт погрузки №7"/>
    <x v="0"/>
    <d v="2017-09-15T00:00:00"/>
    <n v="5883.9879999999994"/>
    <d v="2017-10-13T00:00:00"/>
    <n v="5350.1610000000001"/>
  </r>
  <r>
    <x v="102"/>
    <s v="Страна B"/>
    <s v="Порт погрузки №2"/>
    <x v="4"/>
    <d v="2017-09-17T00:00:00"/>
    <n v="4416.1019999999999"/>
    <d v="2017-10-15T00:00:00"/>
    <n v="3703.0523999999996"/>
  </r>
  <r>
    <x v="103"/>
    <s v="Страна C"/>
    <s v="Порт погрузки №4"/>
    <x v="0"/>
    <d v="2017-09-22T00:00:00"/>
    <n v="2349.2096000000001"/>
    <d v="2017-10-20T00:00:00"/>
    <n v="1852.5919999999996"/>
  </r>
  <r>
    <x v="104"/>
    <s v="Страна A"/>
    <s v="Порт погрузки №7"/>
    <x v="0"/>
    <d v="2017-09-22T00:00:00"/>
    <n v="3915.0991999999997"/>
    <d v="2017-10-20T00:00:00"/>
    <n v="3387.7919999999999"/>
  </r>
  <r>
    <x v="105"/>
    <s v="Страна A"/>
    <s v="Порт погрузки №7"/>
    <x v="0"/>
    <d v="2017-09-22T00:00:00"/>
    <n v="6099.6959999999999"/>
    <d v="2017-10-20T00:00:00"/>
    <n v="5534.7820000000002"/>
  </r>
  <r>
    <x v="106"/>
    <s v="Страна B"/>
    <s v="Порт погрузки №2"/>
    <x v="4"/>
    <d v="2017-09-24T00:00:00"/>
    <n v="1314.068"/>
    <d v="2017-10-22T00:00:00"/>
    <n v="611.96499999999992"/>
  </r>
  <r>
    <x v="107"/>
    <s v="Страна A"/>
    <s v="Порт погрузки №7"/>
    <x v="0"/>
    <d v="2017-10-07T00:00:00"/>
    <n v="6090.5955999999996"/>
    <d v="2017-11-04T00:00:00"/>
    <n v="5551.1396000000004"/>
  </r>
  <r>
    <x v="108"/>
    <s v="Страна F"/>
    <s v="Порт погрузки №12"/>
    <x v="4"/>
    <d v="2017-10-08T00:00:00"/>
    <n v="6308.652"/>
    <d v="2017-11-05T00:00:00"/>
    <n v="5581.3321999999998"/>
  </r>
  <r>
    <x v="109"/>
    <s v="Страна B"/>
    <s v="Порт погрузки №2"/>
    <x v="4"/>
    <d v="2017-10-15T00:00:00"/>
    <n v="1400.846"/>
    <d v="2017-11-12T00:00:00"/>
    <n v="692.98939999999993"/>
  </r>
  <r>
    <x v="110"/>
    <s v="Страна A"/>
    <s v="Порт погрузки №7"/>
    <x v="0"/>
    <d v="2017-10-15T00:00:00"/>
    <n v="4999.4495999999999"/>
    <d v="2017-11-12T00:00:00"/>
    <n v="4477.0218000000004"/>
  </r>
  <r>
    <x v="111"/>
    <s v="Страна B"/>
    <s v="Порт погрузки №2"/>
    <x v="4"/>
    <d v="2017-10-24T00:00:00"/>
    <n v="6939.1660000000002"/>
    <d v="2017-11-21T00:00:00"/>
    <n v="6242.3818000000001"/>
  </r>
  <r>
    <x v="112"/>
    <s v="Страна B"/>
    <s v="Порт погрузки №2"/>
    <x v="4"/>
    <d v="2017-10-25T00:00:00"/>
    <n v="6710"/>
    <d v="2017-11-22T00:00:00"/>
    <n v="6009.9732000000004"/>
  </r>
  <r>
    <x v="113"/>
    <s v="Страна A"/>
    <s v="Порт погрузки №7"/>
    <x v="0"/>
    <d v="2017-10-31T00:00:00"/>
    <n v="6350.9580000000005"/>
    <d v="2017-11-28T00:00:00"/>
    <n v="5839.6917999999996"/>
  </r>
  <r>
    <x v="114"/>
    <s v="Страна A"/>
    <s v="Порт погрузки №7"/>
    <x v="0"/>
    <d v="2017-11-03T00:00:00"/>
    <n v="6371.0690000000004"/>
    <d v="2017-12-01T00:00:00"/>
    <n v="5833.6184000000003"/>
  </r>
  <r>
    <x v="115"/>
    <s v="Страна C"/>
    <s v="Порт погрузки №4"/>
    <x v="0"/>
    <d v="2017-11-09T00:00:00"/>
    <n v="6320"/>
    <d v="2017-12-07T00:00:00"/>
    <n v="5833.6180000000004"/>
  </r>
  <r>
    <x v="116"/>
    <s v="Страна F"/>
    <s v="Порт погрузки №12"/>
    <x v="4"/>
    <d v="2017-11-10T00:00:00"/>
    <n v="5912.1220000000003"/>
    <d v="2017-12-08T00:00:00"/>
    <n v="5157.7208000000001"/>
  </r>
  <r>
    <x v="117"/>
    <s v="Страна A"/>
    <s v="Порт погрузки №7"/>
    <x v="0"/>
    <d v="2017-11-13T00:00:00"/>
    <n v="6394.7828"/>
    <d v="2017-12-11T00:00:00"/>
    <n v="5866.7482"/>
  </r>
  <r>
    <x v="118"/>
    <s v="Страна A"/>
    <s v="Порт погрузки №3"/>
    <x v="0"/>
    <d v="2017-11-15T00:00:00"/>
    <n v="6600"/>
    <d v="2017-12-13T00:00:00"/>
    <n v="6070.9830000000002"/>
  </r>
  <r>
    <x v="119"/>
    <s v="Страна B"/>
    <s v="Порт погрузки №2"/>
    <x v="4"/>
    <d v="2017-11-20T00:00:00"/>
    <n v="6425.11"/>
    <d v="2017-12-18T00:00:00"/>
    <n v="5730.4031999999997"/>
  </r>
  <r>
    <x v="120"/>
    <s v="Страна A"/>
    <s v="Порт погрузки №7"/>
    <x v="0"/>
    <d v="2017-11-24T00:00:00"/>
    <n v="6011.8190000000004"/>
    <d v="2017-12-22T00:00:00"/>
    <n v="5497.1210000000001"/>
  </r>
  <r>
    <x v="121"/>
    <s v="Страна A"/>
    <s v="Порт погрузки №7"/>
    <x v="0"/>
    <d v="2017-11-29T00:00:00"/>
    <n v="6600"/>
    <d v="2017-12-27T00:00:00"/>
    <n v="6084.7258000000002"/>
  </r>
  <r>
    <x v="122"/>
    <s v="Страна A"/>
    <s v="Порт погрузки №7"/>
    <x v="0"/>
    <d v="2017-11-29T00:00:00"/>
    <n v="6265.9279999999999"/>
    <d v="2017-12-27T00:00:00"/>
    <n v="5723.4328000000005"/>
  </r>
  <r>
    <x v="123"/>
    <s v="Страна B"/>
    <s v="Порт погрузки №2"/>
    <x v="4"/>
    <d v="2017-12-09T00:00:00"/>
    <n v="6602.1419999999998"/>
    <d v="2018-01-06T00:00:00"/>
    <n v="5873.6545999999998"/>
  </r>
  <r>
    <x v="124"/>
    <s v="Страна B"/>
    <s v="Порт погрузки №21"/>
    <x v="4"/>
    <d v="2017-12-13T00:00:00"/>
    <n v="6092.9773999999998"/>
    <d v="2018-01-10T00:00:00"/>
    <n v="5339.4297999999999"/>
  </r>
  <r>
    <x v="125"/>
    <s v="Страна A"/>
    <s v="Порт погрузки №7"/>
    <x v="0"/>
    <d v="2017-12-19T00:00:00"/>
    <n v="6430.1180000000004"/>
    <d v="2018-01-16T00:00:00"/>
    <n v="5871.3085999999994"/>
  </r>
  <r>
    <x v="126"/>
    <s v="Страна B"/>
    <s v="Порт погрузки №13"/>
    <x v="4"/>
    <d v="2017-12-27T00:00:00"/>
    <n v="5655.7440000000006"/>
    <d v="2018-01-24T00:00:00"/>
    <n v="4907.5105999999996"/>
  </r>
  <r>
    <x v="127"/>
    <s v="Страна A"/>
    <s v="Порт погрузки №20"/>
    <x v="0"/>
    <d v="2017-12-27T00:00:00"/>
    <n v="6246"/>
    <d v="2018-01-24T00:00:00"/>
    <n v="5709.027"/>
  </r>
  <r>
    <x v="128"/>
    <s v="Страна A"/>
    <s v="Порт погрузки №3"/>
    <x v="0"/>
    <d v="2018-01-05T00:00:00"/>
    <n v="6627.4"/>
    <d v="2018-02-02T00:00:00"/>
    <n v="6106.6054000000004"/>
  </r>
  <r>
    <x v="129"/>
    <s v="Страна B"/>
    <s v="Порт погрузки №2"/>
    <x v="1"/>
    <d v="2018-01-07T00:00:00"/>
    <n v="6323.6319999999996"/>
    <d v="2018-02-04T00:00:00"/>
    <n v="6184.8285999999998"/>
  </r>
  <r>
    <x v="130"/>
    <s v="Страна A"/>
    <s v="Порт погрузки №7"/>
    <x v="0"/>
    <d v="2018-01-14T00:00:00"/>
    <n v="6380.7224000000006"/>
    <d v="2018-02-11T00:00:00"/>
    <n v="5850.3188"/>
  </r>
  <r>
    <x v="131"/>
    <s v="Страна B"/>
    <s v="Порт погрузки №2"/>
    <x v="1"/>
    <d v="2018-01-29T00:00:00"/>
    <n v="6160.482"/>
    <d v="2018-02-26T00:00:00"/>
    <n v="6040.7209999999995"/>
  </r>
  <r>
    <x v="132"/>
    <s v="Страна A"/>
    <s v="Порт погрузки №7"/>
    <x v="0"/>
    <d v="2018-02-07T00:00:00"/>
    <n v="6072.54"/>
    <d v="2018-03-07T00:00:00"/>
    <n v="5529.7885999999999"/>
  </r>
  <r>
    <x v="133"/>
    <s v="Страна B"/>
    <s v="Порт погрузки №2"/>
    <x v="1"/>
    <d v="2018-02-14T00:00:00"/>
    <n v="4505.1959999999999"/>
    <d v="2018-03-14T00:00:00"/>
    <n v="4377.1217999999999"/>
  </r>
  <r>
    <x v="134"/>
    <s v="Страна B"/>
    <s v="Порт погрузки №2"/>
    <x v="4"/>
    <d v="2018-02-14T00:00:00"/>
    <n v="1560.1879999999999"/>
    <d v="2018-03-14T00:00:00"/>
    <n v="854.97780000000012"/>
  </r>
  <r>
    <x v="135"/>
    <s v="Страна B"/>
    <s v="Порт погрузки №13"/>
    <x v="4"/>
    <d v="2018-02-24T00:00:00"/>
    <n v="6563.8929999999991"/>
    <d v="2018-03-24T00:00:00"/>
    <n v="5859.135400000001"/>
  </r>
  <r>
    <x v="136"/>
    <s v="Страна A"/>
    <s v="Порт погрузки №7"/>
    <x v="0"/>
    <d v="2018-02-26T00:00:00"/>
    <n v="6328.4688000000006"/>
    <d v="2018-03-26T00:00:00"/>
    <n v="5778.4030000000002"/>
  </r>
  <r>
    <x v="137"/>
    <s v="Страна A"/>
    <s v="Порт погрузки №7"/>
    <x v="0"/>
    <d v="2018-03-02T00:00:00"/>
    <n v="6100.2795999999998"/>
    <d v="2018-03-30T00:00:00"/>
    <n v="5556.6354000000001"/>
  </r>
  <r>
    <x v="138"/>
    <s v="Страна B"/>
    <s v="Порт погрузки №2"/>
    <x v="4"/>
    <d v="2018-03-03T00:00:00"/>
    <n v="6400.7339999999995"/>
    <d v="2018-03-31T00:00:00"/>
    <n v="5675.9892"/>
  </r>
  <r>
    <x v="139"/>
    <s v="Страна B"/>
    <s v="Порт погрузки №13"/>
    <x v="4"/>
    <d v="2018-03-08T00:00:00"/>
    <n v="6865.94"/>
    <d v="2018-04-05T00:00:00"/>
    <n v="6155.1521999999995"/>
  </r>
  <r>
    <x v="140"/>
    <s v="Страна B"/>
    <s v="Порт погрузки №2"/>
    <x v="4"/>
    <d v="2018-03-12T00:00:00"/>
    <n v="6804.7479999999996"/>
    <d v="2018-04-09T00:00:00"/>
    <n v="6081.5393999999997"/>
  </r>
  <r>
    <x v="141"/>
    <s v="Страна B"/>
    <s v="Порт погрузки №13"/>
    <x v="5"/>
    <d v="2018-03-21T00:00:00"/>
    <n v="6260.0810000000001"/>
    <d v="2018-04-18T00:00:00"/>
    <n v="5460.9267999999993"/>
  </r>
  <r>
    <x v="142"/>
    <s v="Страна A"/>
    <s v="Порт погрузки №7"/>
    <x v="0"/>
    <d v="2018-03-21T00:00:00"/>
    <n v="6457.4724000000006"/>
    <d v="2018-04-18T00:00:00"/>
    <n v="5923.9529999999995"/>
  </r>
  <r>
    <x v="143"/>
    <s v="Страна B"/>
    <s v="Порт погрузки №2"/>
    <x v="4"/>
    <d v="2018-03-30T00:00:00"/>
    <n v="5600.9459999999999"/>
    <d v="2018-04-27T00:00:00"/>
    <n v="4863.5821999999998"/>
  </r>
  <r>
    <x v="144"/>
    <s v="Страна A"/>
    <s v="Порт погрузки №7"/>
    <x v="0"/>
    <d v="2018-04-04T00:00:00"/>
    <n v="6332.4809999999998"/>
    <d v="2018-05-02T00:00:00"/>
    <n v="5774.0483999999997"/>
  </r>
  <r>
    <x v="145"/>
    <s v="Страна A"/>
    <s v="Порт погрузки №7"/>
    <x v="0"/>
    <d v="2018-04-07T00:00:00"/>
    <n v="6282.5311999999994"/>
    <d v="2018-05-05T00:00:00"/>
    <n v="5734.9332000000004"/>
  </r>
  <r>
    <x v="146"/>
    <s v="Страна B"/>
    <s v="Порт погрузки №13"/>
    <x v="5"/>
    <d v="2018-04-13T00:00:00"/>
    <n v="6377.9410000000007"/>
    <d v="2018-05-11T00:00:00"/>
    <n v="5579.5974000000006"/>
  </r>
  <r>
    <x v="147"/>
    <s v="Страна B"/>
    <s v="Порт погрузки №2"/>
    <x v="5"/>
    <d v="2018-04-14T00:00:00"/>
    <n v="6712.5059999999994"/>
    <d v="2018-05-12T00:00:00"/>
    <n v="5859.3652000000002"/>
  </r>
  <r>
    <x v="148"/>
    <s v="Страна C"/>
    <s v="Порт погрузки №16"/>
    <x v="0"/>
    <d v="2018-04-16T00:00:00"/>
    <n v="6379.4"/>
    <d v="2018-05-14T00:00:00"/>
    <n v="5801.3392000000003"/>
  </r>
  <r>
    <x v="149"/>
    <s v="Страна A"/>
    <s v="Порт погрузки №7"/>
    <x v="0"/>
    <d v="2018-04-23T00:00:00"/>
    <n v="6382.9588000000003"/>
    <d v="2018-05-21T00:00:00"/>
    <n v="5840.01"/>
  </r>
  <r>
    <x v="150"/>
    <s v="Страна B"/>
    <s v="Порт погрузки №2"/>
    <x v="5"/>
    <d v="2018-04-24T00:00:00"/>
    <n v="6354.9760000000006"/>
    <d v="2018-05-22T00:00:00"/>
    <n v="5526.482"/>
  </r>
  <r>
    <x v="151"/>
    <s v="Страна A"/>
    <s v="Порт погрузки №7"/>
    <x v="0"/>
    <d v="2018-04-26T00:00:00"/>
    <n v="6040.6448"/>
    <d v="2018-05-24T00:00:00"/>
    <n v="5475.1262000000006"/>
  </r>
  <r>
    <x v="152"/>
    <s v="Страна B"/>
    <s v="Порт погрузки №13"/>
    <x v="5"/>
    <d v="2018-05-09T00:00:00"/>
    <n v="6607.4359999999997"/>
    <d v="2018-06-06T00:00:00"/>
    <n v="5776.3903999999993"/>
  </r>
  <r>
    <x v="153"/>
    <s v="Страна A"/>
    <s v="Порт погрузки №7"/>
    <x v="0"/>
    <d v="2018-05-12T00:00:00"/>
    <n v="6089.5696000000007"/>
    <d v="2018-06-09T00:00:00"/>
    <n v="5547.4508000000005"/>
  </r>
  <r>
    <x v="154"/>
    <s v="Страна B"/>
    <s v="Порт погрузки №2"/>
    <x v="5"/>
    <d v="2018-05-16T00:00:00"/>
    <n v="6442.7300000000005"/>
    <d v="2018-06-13T00:00:00"/>
    <n v="5629.2857999999997"/>
  </r>
  <r>
    <x v="155"/>
    <s v="Страна A"/>
    <s v="Порт погрузки №7"/>
    <x v="0"/>
    <d v="2018-05-23T00:00:00"/>
    <n v="6399.9110000000001"/>
    <d v="2018-06-20T00:00:00"/>
    <n v="5866.4293999999991"/>
  </r>
  <r>
    <x v="156"/>
    <s v="Страна B"/>
    <s v="Порт погрузки №13"/>
    <x v="5"/>
    <d v="2018-05-26T00:00:00"/>
    <n v="6120.0129999999999"/>
    <d v="2018-06-23T00:00:00"/>
    <n v="5303.3235999999997"/>
  </r>
  <r>
    <x v="157"/>
    <s v="Страна B"/>
    <s v="Порт погрузки №13"/>
    <x v="5"/>
    <d v="2018-05-31T00:00:00"/>
    <n v="6437.2219999999998"/>
    <d v="2018-06-28T00:00:00"/>
    <n v="5619.3360000000002"/>
  </r>
  <r>
    <x v="158"/>
    <s v="Страна B"/>
    <s v="Порт погрузки №13"/>
    <x v="5"/>
    <d v="2018-06-11T00:00:00"/>
    <n v="6307.9940000000006"/>
    <d v="2018-07-09T00:00:00"/>
    <n v="5500.0235999999995"/>
  </r>
  <r>
    <x v="159"/>
    <s v="Страна B"/>
    <s v="Порт погрузки №2"/>
    <x v="5"/>
    <d v="2018-06-17T00:00:00"/>
    <n v="6387.2420000000002"/>
    <d v="2018-07-15T00:00:00"/>
    <n v="5554.6415999999999"/>
  </r>
  <r>
    <x v="160"/>
    <s v="Страна A"/>
    <s v="Порт погрузки №7"/>
    <x v="0"/>
    <d v="2018-06-17T00:00:00"/>
    <n v="6881.8809999999994"/>
    <d v="2018-07-15T00:00:00"/>
    <n v="6337.8296"/>
  </r>
  <r>
    <x v="161"/>
    <s v="Страна A"/>
    <s v="Порт погрузки №7"/>
    <x v="0"/>
    <d v="2018-06-17T00:00:00"/>
    <n v="6495.6139999999996"/>
    <d v="2018-07-15T00:00:00"/>
    <n v="5987.6139999999996"/>
  </r>
  <r>
    <x v="162"/>
    <s v="Страна B"/>
    <s v="Порт погрузки №2"/>
    <x v="5"/>
    <d v="2018-06-18T00:00:00"/>
    <n v="6061.32"/>
    <d v="2018-07-16T00:00:00"/>
    <n v="5245.1269999999995"/>
  </r>
  <r>
    <x v="163"/>
    <s v="Страна A"/>
    <s v="Порт погрузки №7"/>
    <x v="0"/>
    <d v="2018-06-29T00:00:00"/>
    <n v="7002.2880000000005"/>
    <d v="2018-07-27T00:00:00"/>
    <n v="6459.9462000000003"/>
  </r>
  <r>
    <x v="164"/>
    <s v="Страна B"/>
    <s v="Порт погрузки №2"/>
    <x v="5"/>
    <d v="2018-07-04T00:00:00"/>
    <n v="6576.0919999999996"/>
    <d v="2018-08-01T00:00:00"/>
    <n v="5721.4263999999994"/>
  </r>
  <r>
    <x v="165"/>
    <s v="Страна B"/>
    <s v="Порт погрузки №13"/>
    <x v="5"/>
    <d v="2018-07-14T00:00:00"/>
    <n v="6196.6190000000006"/>
    <d v="2018-08-11T00:00:00"/>
    <n v="5387.6653999999999"/>
  </r>
  <r>
    <x v="166"/>
    <s v="Страна B"/>
    <s v="Порт погрузки №2"/>
    <x v="5"/>
    <d v="2018-07-15T00:00:00"/>
    <n v="3376.66"/>
    <d v="2018-08-12T00:00:00"/>
    <n v="2570.5307999999995"/>
  </r>
  <r>
    <x v="167"/>
    <s v="Страна B"/>
    <s v="Порт погрузки №2"/>
    <x v="5"/>
    <d v="2018-07-15T00:00:00"/>
    <n v="2867.29"/>
    <d v="2018-08-12T00:00:00"/>
    <n v="1982.6858000000002"/>
  </r>
  <r>
    <x v="168"/>
    <s v="Страна A"/>
    <s v="Порт погрузки №7"/>
    <x v="0"/>
    <d v="2018-07-15T00:00:00"/>
    <n v="6297.357"/>
    <d v="2018-08-12T00:00:00"/>
    <n v="5758.7374"/>
  </r>
  <r>
    <x v="169"/>
    <s v="Страна A"/>
    <s v="Порт погрузки №7"/>
    <x v="0"/>
    <d v="2018-07-21T00:00:00"/>
    <n v="6379.2660000000005"/>
    <d v="2018-08-18T00:00:00"/>
    <n v="5810.3757999999998"/>
  </r>
  <r>
    <x v="170"/>
    <s v="Страна B"/>
    <s v="Порт погрузки №2"/>
    <x v="5"/>
    <d v="2018-08-03T00:00:00"/>
    <n v="2966.93"/>
    <d v="2018-08-31T00:00:00"/>
    <n v="2151.1867999999999"/>
  </r>
  <r>
    <x v="171"/>
    <s v="Страна B"/>
    <s v="Порт погрузки №2"/>
    <x v="5"/>
    <d v="2018-08-03T00:00:00"/>
    <n v="3157.4180000000001"/>
    <d v="2018-08-31T00:00:00"/>
    <n v="2343.5335999999998"/>
  </r>
  <r>
    <x v="172"/>
    <s v="Страна A"/>
    <s v="Порт погрузки №7"/>
    <x v="0"/>
    <d v="2018-08-10T00:00:00"/>
    <n v="6384.576"/>
    <d v="2018-09-07T00:00:00"/>
    <n v="5845.6947999999993"/>
  </r>
  <r>
    <x v="173"/>
    <s v="Страна B"/>
    <s v="Порт погрузки №2"/>
    <x v="1"/>
    <d v="2018-08-13T00:00:00"/>
    <n v="5620.8220000000001"/>
    <d v="2018-09-10T00:00:00"/>
    <n v="5432.9247999999998"/>
  </r>
  <r>
    <x v="174"/>
    <s v="Страна B"/>
    <s v="Порт погрузки №13"/>
    <x v="5"/>
    <d v="2018-08-25T00:00:00"/>
    <n v="6321.8279999999995"/>
    <d v="2018-09-22T00:00:00"/>
    <n v="5521.5686000000005"/>
  </r>
  <r>
    <x v="175"/>
    <s v="Страна A"/>
    <s v="Порт погрузки №7"/>
    <x v="0"/>
    <d v="2018-08-30T00:00:00"/>
    <n v="6491.8649999999998"/>
    <d v="2018-09-27T00:00:00"/>
    <n v="5975.0946000000004"/>
  </r>
  <r>
    <x v="176"/>
    <s v="Страна A"/>
    <s v="Порт погрузки №7"/>
    <x v="0"/>
    <d v="2018-08-30T00:00:00"/>
    <n v="6534.2430000000004"/>
    <d v="2018-09-27T00:00:00"/>
    <n v="5997.0730000000003"/>
  </r>
  <r>
    <x v="177"/>
    <s v="Страна A"/>
    <s v="Порт погрузки №7"/>
    <x v="0"/>
    <d v="2018-08-31T00:00:00"/>
    <n v="6110.8279999999995"/>
    <d v="2018-09-28T00:00:00"/>
    <n v="5574.3675999999996"/>
  </r>
  <r>
    <x v="178"/>
    <s v="Страна B"/>
    <s v="Порт погрузки №5"/>
    <x v="5"/>
    <d v="2018-09-02T00:00:00"/>
    <n v="6400"/>
    <d v="2018-09-30T00:00:00"/>
    <n v="5586.3341999999993"/>
  </r>
  <r>
    <x v="179"/>
    <s v="Страна B"/>
    <s v="Порт погрузки №13"/>
    <x v="5"/>
    <d v="2018-09-14T00:00:00"/>
    <n v="6420.6260000000002"/>
    <d v="2018-10-12T00:00:00"/>
    <n v="5615.4989999999998"/>
  </r>
  <r>
    <x v="180"/>
    <s v="Страна B"/>
    <s v="Порт погрузки №19"/>
    <x v="5"/>
    <d v="2018-10-03T00:00:00"/>
    <n v="6166.1669999999995"/>
    <d v="2018-10-31T00:00:00"/>
    <n v="5365.9218000000001"/>
  </r>
  <r>
    <x v="181"/>
    <s v="Страна B"/>
    <s v="Порт погрузки №2"/>
    <x v="5"/>
    <d v="2018-10-05T00:00:00"/>
    <n v="6459.1980000000003"/>
    <d v="2018-11-02T00:00:00"/>
    <n v="5635.2067999999999"/>
  </r>
  <r>
    <x v="182"/>
    <s v="Страна A"/>
    <s v="Порт погрузки №7"/>
    <x v="0"/>
    <d v="2018-10-05T00:00:00"/>
    <n v="6724.5380000000005"/>
    <d v="2018-11-02T00:00:00"/>
    <n v="6214.0676000000003"/>
  </r>
  <r>
    <x v="183"/>
    <s v="Страна B"/>
    <s v="Порт погрузки №13"/>
    <x v="5"/>
    <d v="2018-10-11T00:00:00"/>
    <n v="6641.9880000000003"/>
    <d v="2018-11-08T00:00:00"/>
    <n v="5815.5249999999996"/>
  </r>
  <r>
    <x v="184"/>
    <s v="Страна C"/>
    <s v="Порт погрузки №16"/>
    <x v="0"/>
    <d v="2018-10-12T00:00:00"/>
    <n v="6006.1809999999996"/>
    <d v="2018-11-09T00:00:00"/>
    <n v="5474.5694000000003"/>
  </r>
  <r>
    <x v="185"/>
    <s v="Страна A"/>
    <s v="Порт погрузки №7"/>
    <x v="0"/>
    <d v="2018-10-16T00:00:00"/>
    <n v="6490.598"/>
    <d v="2018-11-13T00:00:00"/>
    <n v="5951.7143999999998"/>
  </r>
  <r>
    <x v="186"/>
    <s v="Страна B"/>
    <s v="Порт погрузки №2"/>
    <x v="5"/>
    <d v="2018-10-19T00:00:00"/>
    <n v="6302.1959999999999"/>
    <d v="2018-11-16T00:00:00"/>
    <n v="5454.9290000000001"/>
  </r>
  <r>
    <x v="187"/>
    <s v="Страна B"/>
    <s v="Порт погрузки №2"/>
    <x v="5"/>
    <d v="2018-11-05T00:00:00"/>
    <n v="5433.58"/>
    <d v="2018-12-03T00:00:00"/>
    <n v="4638.3197999999993"/>
  </r>
  <r>
    <x v="188"/>
    <s v="Страна C"/>
    <s v="Порт погрузки №3"/>
    <x v="0"/>
    <d v="2018-11-09T00:00:00"/>
    <n v="5975"/>
    <d v="2018-12-07T00:00:00"/>
    <n v="5436.8717999999999"/>
  </r>
  <r>
    <x v="189"/>
    <s v="Страна B"/>
    <s v="Порт погрузки №5"/>
    <x v="5"/>
    <d v="2018-11-17T00:00:00"/>
    <n v="6035.2129999999997"/>
    <d v="2018-12-15T00:00:00"/>
    <n v="5225.5612000000001"/>
  </r>
  <r>
    <x v="190"/>
    <s v="Страна A"/>
    <s v="Порт погрузки №7"/>
    <x v="0"/>
    <d v="2018-11-18T00:00:00"/>
    <n v="6233.9319999999998"/>
    <d v="2018-12-16T00:00:00"/>
    <n v="5707.9102000000003"/>
  </r>
  <r>
    <x v="191"/>
    <s v="Страна A"/>
    <s v="Порт погрузки №7"/>
    <x v="0"/>
    <d v="2018-11-18T00:00:00"/>
    <n v="5984.1530000000002"/>
    <d v="2018-12-16T00:00:00"/>
    <n v="5443.4256000000005"/>
  </r>
  <r>
    <x v="192"/>
    <s v="Страна B"/>
    <s v="Порт погрузки №13"/>
    <x v="5"/>
    <d v="2018-11-21T00:00:00"/>
    <n v="6300.3140000000003"/>
    <d v="2018-12-19T00:00:00"/>
    <n v="5486.1535999999996"/>
  </r>
  <r>
    <x v="193"/>
    <s v="Страна B"/>
    <s v="Порт погрузки №2"/>
    <x v="5"/>
    <d v="2018-11-29T00:00:00"/>
    <n v="6081.1422000000002"/>
    <d v="2018-12-27T00:00:00"/>
    <n v="5248.5622000000003"/>
  </r>
  <r>
    <x v="194"/>
    <s v="Страна B"/>
    <s v="Порт погрузки №19"/>
    <x v="5"/>
    <d v="2018-12-01T00:00:00"/>
    <n v="5569.1660000000002"/>
    <d v="2018-12-29T00:00:00"/>
    <n v="4766.2483999999995"/>
  </r>
  <r>
    <x v="195"/>
    <s v="Страна B"/>
    <s v="Порт погрузки №13"/>
    <x v="5"/>
    <d v="2018-12-09T00:00:00"/>
    <n v="6376.1050000000005"/>
    <d v="2019-01-06T00:00:00"/>
    <n v="5565.4826000000003"/>
  </r>
  <r>
    <x v="196"/>
    <s v="Страна A"/>
    <s v="Порт погрузки №7"/>
    <x v="0"/>
    <d v="2018-12-21T00:00:00"/>
    <n v="6981.192"/>
    <d v="2019-01-18T00:00:00"/>
    <n v="6436.6597999999994"/>
  </r>
  <r>
    <x v="197"/>
    <s v="Страна A"/>
    <s v="Порт погрузки №7"/>
    <x v="0"/>
    <d v="2018-12-21T00:00:00"/>
    <n v="6137.7080000000005"/>
    <d v="2019-01-18T00:00:00"/>
    <n v="5601.6844000000001"/>
  </r>
  <r>
    <x v="198"/>
    <s v="Страна D"/>
    <s v="Порт погрузки №12"/>
    <x v="1"/>
    <d v="2018-12-22T00:00:00"/>
    <n v="995.32"/>
    <d v="2019-01-19T00:00:00"/>
    <n v="878.10360000000003"/>
  </r>
  <r>
    <x v="199"/>
    <s v="Страна G"/>
    <s v="Порт погрузки №12"/>
    <x v="1"/>
    <d v="2018-12-22T00:00:00"/>
    <n v="4861.95"/>
    <d v="2019-01-19T00:00:00"/>
    <n v="4677.0375999999997"/>
  </r>
  <r>
    <x v="200"/>
    <s v="Страна A"/>
    <s v="Порт погрузки №7"/>
    <x v="0"/>
    <d v="2018-12-30T00:00:00"/>
    <n v="6430.7910000000002"/>
    <d v="2019-01-27T00:00:00"/>
    <n v="5875.0686000000005"/>
  </r>
  <r>
    <x v="201"/>
    <s v="Страна B"/>
    <s v="Порт погрузки №15"/>
    <x v="5"/>
    <d v="2019-01-03T00:00:00"/>
    <n v="6440.6"/>
    <d v="2019-01-31T00:00:00"/>
    <n v="5609.5583999999999"/>
  </r>
  <r>
    <x v="202"/>
    <s v="Страна B"/>
    <s v="Порт погрузки №2"/>
    <x v="1"/>
    <d v="2019-01-18T00:00:00"/>
    <n v="6406.05"/>
    <d v="2019-02-15T00:00:00"/>
    <n v="6256.9588000000003"/>
  </r>
  <r>
    <x v="203"/>
    <s v="Страна D"/>
    <s v="Порт погрузки №6"/>
    <x v="5"/>
    <d v="2019-01-22T00:00:00"/>
    <n v="5023.8472000000002"/>
    <d v="2019-02-19T00:00:00"/>
    <n v="4199.2934000000005"/>
  </r>
  <r>
    <x v="204"/>
    <s v="Страна A"/>
    <s v="Порт погрузки №7"/>
    <x v="0"/>
    <d v="2019-02-01T00:00:00"/>
    <n v="6297.5660000000007"/>
    <d v="2019-03-01T00:00:00"/>
    <n v="5751.7626"/>
  </r>
  <r>
    <x v="205"/>
    <s v="Страна A"/>
    <s v="Порт погрузки №7"/>
    <x v="0"/>
    <d v="2019-02-04T00:00:00"/>
    <n v="6225.1550000000007"/>
    <d v="2019-03-04T00:00:00"/>
    <n v="5689.2834000000003"/>
  </r>
  <r>
    <x v="206"/>
    <s v="Страна B"/>
    <s v="Порт погрузки №13"/>
    <x v="5"/>
    <d v="2019-02-10T00:00:00"/>
    <n v="6044.0680000000002"/>
    <d v="2019-03-10T00:00:00"/>
    <n v="5226.7362000000003"/>
  </r>
  <r>
    <x v="207"/>
    <s v="Страна A"/>
    <s v="Порт погрузки №7"/>
    <x v="0"/>
    <d v="2019-02-18T00:00:00"/>
    <n v="6300.0375999999997"/>
    <d v="2019-03-18T00:00:00"/>
    <n v="5762.0644000000002"/>
  </r>
  <r>
    <x v="208"/>
    <s v="Страна B"/>
    <s v="Порт погрузки №13"/>
    <x v="5"/>
    <d v="2019-02-23T00:00:00"/>
    <n v="5520.0039999999999"/>
    <d v="2019-03-23T00:00:00"/>
    <n v="4701.3706000000002"/>
  </r>
  <r>
    <x v="209"/>
    <s v="Страна C"/>
    <s v="Порт погрузки №16"/>
    <x v="0"/>
    <d v="2019-02-25T00:00:00"/>
    <n v="5900"/>
    <d v="2019-03-25T00:00:00"/>
    <n v="5357.9138000000003"/>
  </r>
  <r>
    <x v="210"/>
    <s v="Страна B"/>
    <s v="Порт погрузки №2"/>
    <x v="5"/>
    <d v="2019-02-27T00:00:00"/>
    <n v="6184.8540000000003"/>
    <d v="2019-03-27T00:00:00"/>
    <n v="5365.3330000000005"/>
  </r>
  <r>
    <x v="211"/>
    <s v="Страна A"/>
    <s v="Порт погрузки №7"/>
    <x v="0"/>
    <d v="2019-03-09T00:00:00"/>
    <n v="6381.4319999999998"/>
    <d v="2019-04-06T00:00:00"/>
    <n v="5802.6559999999999"/>
  </r>
  <r>
    <x v="212"/>
    <s v="Страна B"/>
    <s v="Порт погрузки №13"/>
    <x v="5"/>
    <d v="2019-03-10T00:00:00"/>
    <n v="7000.0320000000011"/>
    <d v="2019-04-07T00:00:00"/>
    <n v="6175.9070000000011"/>
  </r>
  <r>
    <x v="213"/>
    <s v="Страна B"/>
    <s v="Порт погрузки №18"/>
    <x v="5"/>
    <d v="2019-03-19T00:00:00"/>
    <n v="6113.4534000000003"/>
    <d v="2019-04-16T00:00:00"/>
    <n v="5249.2322000000004"/>
  </r>
  <r>
    <x v="214"/>
    <s v="Страна A"/>
    <s v="Порт погрузки №7"/>
    <x v="0"/>
    <d v="2019-03-19T00:00:00"/>
    <n v="6420.0680000000002"/>
    <d v="2019-04-16T00:00:00"/>
    <n v="5879.7723999999998"/>
  </r>
  <r>
    <x v="215"/>
    <s v="Страна A"/>
    <s v="Порт погрузки №7"/>
    <x v="0"/>
    <d v="2019-03-19T00:00:00"/>
    <n v="6383.8870000000006"/>
    <d v="2019-04-16T00:00:00"/>
    <n v="5842.7883999999995"/>
  </r>
  <r>
    <x v="216"/>
    <s v="Страна B"/>
    <s v="Порт погрузки №19"/>
    <x v="5"/>
    <d v="2019-03-30T00:00:00"/>
    <n v="7204.3779999999997"/>
    <d v="2019-04-27T00:00:00"/>
    <n v="6376.6664000000001"/>
  </r>
  <r>
    <x v="217"/>
    <s v="Страна B"/>
    <s v="Порт погрузки №13"/>
    <x v="5"/>
    <d v="2019-03-31T00:00:00"/>
    <n v="6183.4189999999999"/>
    <d v="2019-04-28T00:00:00"/>
    <n v="5358.6012000000001"/>
  </r>
  <r>
    <x v="218"/>
    <s v="Страна B"/>
    <s v="Порт погрузки №2"/>
    <x v="5"/>
    <d v="2019-04-04T00:00:00"/>
    <n v="5567.2739999999994"/>
    <d v="2019-05-02T00:00:00"/>
    <n v="4741.1504000000004"/>
  </r>
  <r>
    <x v="219"/>
    <s v="Страна B"/>
    <s v="Порт погрузки №13"/>
    <x v="5"/>
    <d v="2019-04-06T00:00:00"/>
    <n v="6265.2440000000006"/>
    <d v="2019-05-04T00:00:00"/>
    <n v="5429.8494000000001"/>
  </r>
  <r>
    <x v="220"/>
    <s v="Страна F"/>
    <s v="Порт погрузки №12"/>
    <x v="4"/>
    <d v="2019-04-12T00:00:00"/>
    <n v="6287.7374"/>
    <d v="2019-05-10T00:00:00"/>
    <n v="5559.5877999999993"/>
  </r>
  <r>
    <x v="221"/>
    <s v="Страна A"/>
    <s v="Порт погрузки №7"/>
    <x v="0"/>
    <d v="2019-04-12T00:00:00"/>
    <n v="6020.7103999999999"/>
    <d v="2019-05-10T00:00:00"/>
    <n v="5457.2407999999996"/>
  </r>
  <r>
    <x v="222"/>
    <s v="Страна C"/>
    <s v="Порт погрузки №16"/>
    <x v="0"/>
    <d v="2019-04-15T00:00:00"/>
    <n v="5630"/>
    <d v="2019-05-13T00:00:00"/>
    <n v="5102.0407999999998"/>
  </r>
  <r>
    <x v="223"/>
    <s v="Страна B"/>
    <s v="Порт погрузки №19"/>
    <x v="5"/>
    <d v="2019-04-21T00:00:00"/>
    <n v="6090.3410000000003"/>
    <d v="2019-05-19T00:00:00"/>
    <n v="5253.2860000000001"/>
  </r>
  <r>
    <x v="224"/>
    <s v="Страна A"/>
    <s v="Порт погрузки №7"/>
    <x v="0"/>
    <d v="2019-04-23T00:00:00"/>
    <n v="6200.3190000000004"/>
    <d v="2019-05-21T00:00:00"/>
    <n v="5667.1269999999995"/>
  </r>
  <r>
    <x v="225"/>
    <s v="Страна B"/>
    <s v="Порт погрузки №19"/>
    <x v="5"/>
    <d v="2019-05-04T00:00:00"/>
    <n v="6409.4160000000002"/>
    <d v="2019-06-01T00:00:00"/>
    <n v="5572.6462000000001"/>
  </r>
  <r>
    <x v="226"/>
    <s v="Страна B"/>
    <s v="Порт погрузки №13"/>
    <x v="5"/>
    <d v="2019-05-10T00:00:00"/>
    <n v="6319.9480000000003"/>
    <d v="2019-06-07T00:00:00"/>
    <n v="5503.3566000000001"/>
  </r>
  <r>
    <x v="227"/>
    <s v="Страна B"/>
    <s v="Порт погрузки №2"/>
    <x v="5"/>
    <d v="2019-05-17T00:00:00"/>
    <n v="6341.8819999999996"/>
    <d v="2019-06-14T00:00:00"/>
    <n v="5505.4769999999999"/>
  </r>
  <r>
    <x v="228"/>
    <s v="Страна A"/>
    <s v="Порт погрузки №7"/>
    <x v="5"/>
    <d v="2019-05-17T00:00:00"/>
    <n v="5449.5320000000002"/>
    <d v="2019-06-14T00:00:00"/>
    <n v="4612.18"/>
  </r>
  <r>
    <x v="229"/>
    <s v="Страна G"/>
    <s v="Порт погрузки №12"/>
    <x v="1"/>
    <d v="2019-05-21T00:00:00"/>
    <n v="5811.5640000000003"/>
    <d v="2019-06-18T00:00:00"/>
    <n v="5670.9764000000005"/>
  </r>
  <r>
    <x v="230"/>
    <s v="Страна A"/>
    <s v="Порт погрузки №7"/>
    <x v="0"/>
    <d v="2019-05-23T00:00:00"/>
    <n v="6040.1050000000005"/>
    <d v="2019-06-20T00:00:00"/>
    <n v="5509.4492"/>
  </r>
  <r>
    <x v="231"/>
    <s v="Страна A"/>
    <s v="Порт погрузки №7"/>
    <x v="0"/>
    <d v="2019-06-02T00:00:00"/>
    <n v="5882.0990000000002"/>
    <d v="2019-06-30T00:00:00"/>
    <n v="5336.3843999999999"/>
  </r>
  <r>
    <x v="232"/>
    <s v="Страна B"/>
    <s v="Порт погрузки №17"/>
    <x v="5"/>
    <d v="2019-06-03T00:00:00"/>
    <n v="6275.6480000000001"/>
    <d v="2019-07-01T00:00:00"/>
    <n v="5460.7061999999996"/>
  </r>
  <r>
    <x v="233"/>
    <s v="Страна B"/>
    <s v="Порт погрузки №22"/>
    <x v="5"/>
    <d v="2019-06-17T00:00:00"/>
    <n v="5949.125"/>
    <d v="2019-07-15T00:00:00"/>
    <n v="5148.3157999999994"/>
  </r>
  <r>
    <x v="234"/>
    <s v="Страна A"/>
    <s v="Порт погрузки №7"/>
    <x v="0"/>
    <d v="2019-06-17T00:00:00"/>
    <n v="6066.4930000000004"/>
    <d v="2019-07-15T00:00:00"/>
    <n v="5536.6299999999992"/>
  </r>
  <r>
    <x v="235"/>
    <s v="Страна B"/>
    <s v="Порт погрузки №2"/>
    <x v="5"/>
    <d v="2019-06-20T00:00:00"/>
    <n v="6380.3119999999999"/>
    <d v="2019-07-18T00:00:00"/>
    <n v="5563.0807999999997"/>
  </r>
  <r>
    <x v="236"/>
    <s v="Страна A"/>
    <s v="Порт погрузки №7"/>
    <x v="0"/>
    <d v="2019-07-02T00:00:00"/>
    <n v="6431.0929999999998"/>
    <d v="2019-07-30T00:00:00"/>
    <n v="5884.0150000000003"/>
  </r>
  <r>
    <x v="237"/>
    <s v="Страна A"/>
    <s v="Порт погрузки №7"/>
    <x v="0"/>
    <d v="2019-07-07T00:00:00"/>
    <n v="6041.59"/>
    <d v="2019-08-04T00:00:00"/>
    <n v="5515.5860000000002"/>
  </r>
  <r>
    <x v="238"/>
    <s v="Страна A"/>
    <s v="Порт погрузки №7"/>
    <x v="0"/>
    <d v="2019-07-16T00:00:00"/>
    <n v="5785.9930000000004"/>
    <d v="2019-08-13T00:00:00"/>
    <n v="5245.7067999999999"/>
  </r>
  <r>
    <x v="239"/>
    <s v="Страна B"/>
    <s v="Порт погрузки №13"/>
    <x v="5"/>
    <d v="2019-07-19T00:00:00"/>
    <n v="6160.9979999999996"/>
    <d v="2019-08-16T00:00:00"/>
    <n v="5357.4848000000002"/>
  </r>
  <r>
    <x v="240"/>
    <s v="Страна C"/>
    <s v="Порт погрузки №16"/>
    <x v="0"/>
    <d v="2019-07-21T00:00:00"/>
    <n v="6268.0779999999995"/>
    <d v="2019-08-18T00:00:00"/>
    <n v="5736.6372000000001"/>
  </r>
  <r>
    <x v="241"/>
    <s v="Страна A"/>
    <s v="Порт погрузки №7"/>
    <x v="0"/>
    <d v="2019-07-23T00:00:00"/>
    <n v="6225.7"/>
    <d v="2019-08-20T00:00:00"/>
    <n v="5657.5686000000005"/>
  </r>
  <r>
    <x v="242"/>
    <s v="Страна B"/>
    <s v="Порт погрузки №13"/>
    <x v="5"/>
    <d v="2019-08-07T00:00:00"/>
    <n v="6408.5069999999996"/>
    <d v="2019-09-04T00:00:00"/>
    <n v="5605.2928000000002"/>
  </r>
  <r>
    <x v="243"/>
    <s v="Страна B"/>
    <s v="Порт погрузки №2"/>
    <x v="5"/>
    <d v="2019-08-18T00:00:00"/>
    <n v="6280.518"/>
    <d v="2019-09-15T00:00:00"/>
    <n v="5478.8089999999993"/>
  </r>
  <r>
    <x v="244"/>
    <s v="Страна A"/>
    <s v="Порт погрузки №7"/>
    <x v="0"/>
    <d v="2019-08-26T00:00:00"/>
    <n v="5616.357"/>
    <d v="2019-09-23T00:00:00"/>
    <n v="5090.8968000000004"/>
  </r>
  <r>
    <x v="245"/>
    <s v="Страна A"/>
    <s v="Порт погрузки №7"/>
    <x v="0"/>
    <d v="2019-08-30T00:00:00"/>
    <n v="6041.6170000000002"/>
    <d v="2019-09-27T00:00:00"/>
    <n v="5513.1228000000001"/>
  </r>
  <r>
    <x v="246"/>
    <s v="Страна B"/>
    <s v="Порт погрузки №17"/>
    <x v="5"/>
    <d v="2019-09-04T00:00:00"/>
    <n v="5660.02"/>
    <d v="2019-10-02T00:00:00"/>
    <n v="4826.7017999999998"/>
  </r>
  <r>
    <x v="247"/>
    <s v="Страна A"/>
    <s v="Порт погрузки №7"/>
    <x v="0"/>
    <d v="2019-09-10T00:00:00"/>
    <n v="6359.9580000000005"/>
    <d v="2019-10-08T00:00:00"/>
    <n v="5830.7925999999998"/>
  </r>
  <r>
    <x v="248"/>
    <s v="Страна B"/>
    <s v="Порт погрузки №22"/>
    <x v="5"/>
    <d v="2019-09-17T00:00:00"/>
    <n v="6405.0393999999997"/>
    <d v="2019-10-15T00:00:00"/>
    <n v="5589.7317999999996"/>
  </r>
  <r>
    <x v="249"/>
    <s v="Страна A"/>
    <s v="Порт погрузки №7"/>
    <x v="0"/>
    <d v="2019-09-17T00:00:00"/>
    <n v="6000.1"/>
    <d v="2019-10-15T00:00:00"/>
    <n v="5472.1646000000001"/>
  </r>
  <r>
    <x v="250"/>
    <s v="Страна B"/>
    <s v="Порт погрузки №17"/>
    <x v="5"/>
    <d v="2019-09-22T00:00:00"/>
    <n v="5943.0680000000002"/>
    <d v="2019-10-20T00:00:00"/>
    <n v="5111.6517999999996"/>
  </r>
  <r>
    <x v="251"/>
    <s v="Страна B"/>
    <s v="Порт погрузки №13"/>
    <x v="5"/>
    <d v="2019-09-30T00:00:00"/>
    <n v="6350.7259999999997"/>
    <d v="2019-10-28T00:00:00"/>
    <n v="5546.5439999999999"/>
  </r>
  <r>
    <x v="252"/>
    <s v="Страна A"/>
    <s v="Порт погрузки №7"/>
    <x v="0"/>
    <d v="2019-10-03T00:00:00"/>
    <n v="4117.3379999999997"/>
    <d v="2019-10-31T00:00:00"/>
    <n v="3597.2938000000004"/>
  </r>
  <r>
    <x v="253"/>
    <s v="Страна F"/>
    <s v="Порт погрузки №12"/>
    <x v="1"/>
    <d v="2019-10-18T00:00:00"/>
    <n v="3292.6176"/>
    <d v="2019-11-15T00:00:00"/>
    <n v="3210.6872000000003"/>
  </r>
  <r>
    <x v="254"/>
    <s v="Страна G"/>
    <s v="Порт погрузки №12"/>
    <x v="1"/>
    <d v="2019-10-18T00:00:00"/>
    <n v="2948.4384"/>
    <d v="2019-11-15T00:00:00"/>
    <n v="2831.6756"/>
  </r>
  <r>
    <x v="255"/>
    <s v="Страна A"/>
    <s v="Порт погрузки №7"/>
    <x v="0"/>
    <d v="2019-10-18T00:00:00"/>
    <n v="6130.067"/>
    <d v="2019-11-15T00:00:00"/>
    <n v="5622.8544000000002"/>
  </r>
  <r>
    <x v="256"/>
    <s v="Страна B"/>
    <s v="Порт погрузки №13"/>
    <x v="5"/>
    <d v="2019-10-19T00:00:00"/>
    <n v="6417.6530000000002"/>
    <d v="2019-11-16T00:00:00"/>
    <n v="5589.2264000000005"/>
  </r>
  <r>
    <x v="257"/>
    <s v="Страна A"/>
    <s v="Порт погрузки №7"/>
    <x v="0"/>
    <d v="2019-10-31T00:00:00"/>
    <n v="5761.951"/>
    <d v="2019-11-28T00:00:00"/>
    <n v="5206.0681999999997"/>
  </r>
  <r>
    <x v="258"/>
    <s v="Страна A"/>
    <s v="Порт погрузки №7"/>
    <x v="0"/>
    <d v="2019-11-03T00:00:00"/>
    <n v="6320.7860000000001"/>
    <d v="2019-12-01T00:00:00"/>
    <n v="5787.5630000000001"/>
  </r>
  <r>
    <x v="259"/>
    <s v="Страна B"/>
    <s v="Порт погрузки №22"/>
    <x v="5"/>
    <d v="2019-11-06T00:00:00"/>
    <n v="6108.7282000000005"/>
    <d v="2019-12-04T00:00:00"/>
    <n v="5308.5868"/>
  </r>
  <r>
    <x v="260"/>
    <s v="Страна B"/>
    <s v="Порт погрузки №13"/>
    <x v="5"/>
    <d v="2019-11-15T00:00:00"/>
    <n v="6300"/>
    <d v="2019-12-13T00:00:00"/>
    <n v="5489.2748000000001"/>
  </r>
  <r>
    <x v="261"/>
    <s v="Страна G"/>
    <s v="Порт погрузки №12"/>
    <x v="1"/>
    <d v="2019-11-26T00:00:00"/>
    <n v="2396.9836"/>
    <d v="2019-12-24T00:00:00"/>
    <n v="2295.84"/>
  </r>
  <r>
    <x v="262"/>
    <s v="Страна F"/>
    <s v="Порт погрузки №12"/>
    <x v="4"/>
    <d v="2019-11-26T00:00:00"/>
    <n v="3823.0224000000003"/>
    <d v="2019-12-24T00:00:00"/>
    <n v="3122.222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11B7A-06D7-4685-9F2C-627EE08A1952}" name="Сводная таблица19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126:B133" firstHeaderRow="1" firstDataRow="1" firstDataCol="1"/>
  <pivotFields count="8">
    <pivotField showAll="0">
      <items count="264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6"/>
        <item x="15"/>
        <item x="14"/>
        <item x="17"/>
        <item x="18"/>
        <item x="19"/>
        <item x="21"/>
        <item x="20"/>
        <item x="23"/>
        <item x="22"/>
        <item x="24"/>
        <item x="25"/>
        <item x="29"/>
        <item x="31"/>
        <item x="26"/>
        <item x="30"/>
        <item x="27"/>
        <item x="28"/>
        <item x="32"/>
        <item x="33"/>
        <item x="34"/>
        <item x="35"/>
        <item x="36"/>
        <item x="37"/>
        <item x="38"/>
        <item x="39"/>
        <item x="41"/>
        <item x="40"/>
        <item x="43"/>
        <item x="42"/>
        <item x="44"/>
        <item x="45"/>
        <item x="46"/>
        <item x="48"/>
        <item x="47"/>
        <item x="51"/>
        <item x="49"/>
        <item x="50"/>
        <item x="53"/>
        <item x="52"/>
        <item x="54"/>
        <item x="55"/>
        <item x="61"/>
        <item x="56"/>
        <item x="62"/>
        <item x="63"/>
        <item x="57"/>
        <item x="65"/>
        <item x="58"/>
        <item x="59"/>
        <item x="60"/>
        <item x="64"/>
        <item x="66"/>
        <item x="67"/>
        <item x="68"/>
        <item x="69"/>
        <item x="71"/>
        <item x="73"/>
        <item x="76"/>
        <item x="77"/>
        <item x="78"/>
        <item x="79"/>
        <item x="70"/>
        <item x="72"/>
        <item x="74"/>
        <item x="83"/>
        <item x="80"/>
        <item x="75"/>
        <item x="81"/>
        <item x="82"/>
        <item x="84"/>
        <item x="86"/>
        <item x="87"/>
        <item x="88"/>
        <item x="85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3"/>
        <item x="102"/>
        <item x="106"/>
        <item x="104"/>
        <item x="105"/>
        <item x="107"/>
        <item x="110"/>
        <item x="108"/>
        <item x="109"/>
        <item x="112"/>
        <item x="114"/>
        <item x="111"/>
        <item x="113"/>
        <item x="115"/>
        <item x="117"/>
        <item x="118"/>
        <item x="116"/>
        <item x="120"/>
        <item x="119"/>
        <item x="121"/>
        <item x="122"/>
        <item x="123"/>
        <item x="124"/>
        <item x="125"/>
        <item x="127"/>
        <item x="126"/>
        <item x="128"/>
        <item x="130"/>
        <item x="129"/>
        <item x="131"/>
        <item x="132"/>
        <item x="134"/>
        <item x="133"/>
        <item x="136"/>
        <item x="135"/>
        <item x="137"/>
        <item x="138"/>
        <item x="140"/>
        <item x="139"/>
        <item x="142"/>
        <item x="141"/>
        <item x="143"/>
        <item x="144"/>
        <item x="145"/>
        <item x="147"/>
        <item x="148"/>
        <item x="146"/>
        <item x="149"/>
        <item x="151"/>
        <item x="150"/>
        <item x="153"/>
        <item x="152"/>
        <item x="154"/>
        <item x="155"/>
        <item x="156"/>
        <item x="157"/>
        <item x="160"/>
        <item x="162"/>
        <item x="161"/>
        <item x="158"/>
        <item x="159"/>
        <item x="163"/>
        <item x="164"/>
        <item x="168"/>
        <item x="166"/>
        <item x="167"/>
        <item x="165"/>
        <item x="169"/>
        <item x="170"/>
        <item x="171"/>
        <item x="172"/>
        <item x="173"/>
        <item x="175"/>
        <item x="177"/>
        <item x="174"/>
        <item x="176"/>
        <item x="178"/>
        <item x="179"/>
        <item x="182"/>
        <item x="181"/>
        <item x="180"/>
        <item x="184"/>
        <item x="185"/>
        <item x="183"/>
        <item x="186"/>
        <item x="187"/>
        <item x="188"/>
        <item x="190"/>
        <item x="191"/>
        <item x="189"/>
        <item x="193"/>
        <item x="194"/>
        <item x="192"/>
        <item x="196"/>
        <item x="195"/>
        <item x="197"/>
        <item x="199"/>
        <item x="198"/>
        <item x="200"/>
        <item x="201"/>
        <item x="202"/>
        <item x="204"/>
        <item x="205"/>
        <item x="203"/>
        <item x="206"/>
        <item x="207"/>
        <item x="209"/>
        <item x="208"/>
        <item x="210"/>
        <item x="211"/>
        <item x="212"/>
        <item x="213"/>
        <item x="214"/>
        <item x="215"/>
        <item x="218"/>
        <item x="216"/>
        <item x="217"/>
        <item x="220"/>
        <item x="221"/>
        <item x="222"/>
        <item x="219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9"/>
        <item x="248"/>
        <item x="250"/>
        <item x="251"/>
        <item x="252"/>
        <item x="256"/>
        <item x="255"/>
        <item x="253"/>
        <item x="254"/>
        <item x="257"/>
        <item x="259"/>
        <item x="258"/>
        <item x="260"/>
        <item x="261"/>
        <item x="262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dataField="1" numFmtId="3" showAll="0"/>
    <pivotField numFmtId="14" showAll="0"/>
    <pivotField numFmtId="3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Вес в порту погрузки" fld="5" baseField="0" baseItem="0"/>
  </dataFields>
  <chartFormats count="7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1371B-E726-4C3E-BA89-229FEC7E5F9F}" name="Сводная таблица9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22:C29" firstHeaderRow="1" firstDataRow="2" firstDataCol="1"/>
  <pivotFields count="12">
    <pivotField showAll="0"/>
    <pivotField axis="axisRow" showAll="0">
      <items count="10">
        <item sd="0" x="0"/>
        <item sd="0" x="1"/>
        <item sd="0" x="2"/>
        <item sd="0" x="3"/>
        <item sd="0" x="4"/>
        <item sd="0" x="5"/>
        <item sd="0" x="7"/>
        <item sd="0" x="6"/>
        <item sd="0" x="8"/>
        <item t="default"/>
      </items>
    </pivotField>
    <pivotField axis="axisRow" showAll="0">
      <items count="24">
        <item x="0"/>
        <item x="10"/>
        <item x="9"/>
        <item sd="0" x="11"/>
        <item x="12"/>
        <item x="13"/>
        <item x="18"/>
        <item x="16"/>
        <item x="20"/>
        <item x="19"/>
        <item x="17"/>
        <item x="1"/>
        <item x="15"/>
        <item x="14"/>
        <item x="21"/>
        <item x="2"/>
        <item x="3"/>
        <item x="5"/>
        <item x="4"/>
        <item x="6"/>
        <item x="7"/>
        <item x="8"/>
        <item x="2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h="1" sd="0" x="0"/>
        <item h="1" sd="0" x="1"/>
        <item h="1" sd="0" x="2"/>
        <item sd="0" x="3"/>
        <item h="1" sd="0" x="4"/>
        <item h="1" sd="0" x="5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4">
    <field x="1"/>
    <field x="2"/>
    <field x="8"/>
    <field x="4"/>
  </rowFields>
  <rowItems count="6">
    <i>
      <x/>
    </i>
    <i>
      <x v="1"/>
    </i>
    <i>
      <x v="2"/>
    </i>
    <i>
      <x v="3"/>
    </i>
    <i>
      <x v="6"/>
    </i>
    <i t="grand">
      <x/>
    </i>
  </rowItems>
  <colFields count="1">
    <field x="9"/>
  </colFields>
  <colItems count="2">
    <i>
      <x v="3"/>
    </i>
    <i t="grand">
      <x/>
    </i>
  </colItems>
  <dataFields count="1">
    <dataField name="Сумма по полю Вес в порту погрузки" fld="5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712B6-07F9-470D-9F8A-90B13A9C3ECC}" name="Сводная таблица16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8">
  <location ref="A103:B120" firstHeaderRow="1" firstDataRow="1" firstDataCol="1"/>
  <pivotFields count="6">
    <pivotField dataField="1" showAll="0"/>
    <pivotField axis="axisRow" showAll="0">
      <items count="9">
        <item h="1" x="0"/>
        <item h="1" x="1"/>
        <item x="2"/>
        <item x="3"/>
        <item x="4"/>
        <item x="5"/>
        <item x="7"/>
        <item x="6"/>
        <item t="default"/>
      </items>
    </pivotField>
    <pivotField axis="axisRow" showAll="0">
      <items count="23">
        <item x="0"/>
        <item x="10"/>
        <item x="9"/>
        <item x="11"/>
        <item x="12"/>
        <item x="13"/>
        <item x="18"/>
        <item x="16"/>
        <item x="20"/>
        <item x="19"/>
        <item x="17"/>
        <item x="1"/>
        <item x="15"/>
        <item x="14"/>
        <item x="21"/>
        <item x="2"/>
        <item x="3"/>
        <item x="5"/>
        <item x="4"/>
        <item x="6"/>
        <item x="7"/>
        <item x="8"/>
        <item t="default"/>
      </items>
    </pivotField>
    <pivotField numFmtId="14" showAll="0"/>
    <pivotField numFmtId="14" showAll="0"/>
    <pivotField showAll="0"/>
  </pivotFields>
  <rowFields count="2">
    <field x="1"/>
    <field x="2"/>
  </rowFields>
  <rowItems count="17">
    <i>
      <x v="2"/>
    </i>
    <i r="1">
      <x v="7"/>
    </i>
    <i r="1">
      <x v="15"/>
    </i>
    <i r="1">
      <x v="16"/>
    </i>
    <i>
      <x v="3"/>
    </i>
    <i r="1">
      <x v="3"/>
    </i>
    <i r="1">
      <x v="18"/>
    </i>
    <i r="1">
      <x v="21"/>
    </i>
    <i>
      <x v="4"/>
    </i>
    <i r="1">
      <x v="2"/>
    </i>
    <i>
      <x v="5"/>
    </i>
    <i r="1">
      <x v="3"/>
    </i>
    <i>
      <x v="6"/>
    </i>
    <i r="1">
      <x v="3"/>
    </i>
    <i>
      <x v="7"/>
    </i>
    <i r="1">
      <x v="5"/>
    </i>
    <i t="grand">
      <x/>
    </i>
  </rowItems>
  <colItems count="1">
    <i/>
  </colItems>
  <dataFields count="1">
    <dataField name="Количество по полю № судовой партии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E0027-68F7-4D0F-BF25-57C9DCEFA94F}" name="Сводная таблица8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11:C20" firstHeaderRow="1" firstDataRow="2" firstDataCol="1"/>
  <pivotFields count="12">
    <pivotField showAll="0"/>
    <pivotField axis="axisRow" showAll="0">
      <items count="10">
        <item sd="0" x="0"/>
        <item sd="0" x="1"/>
        <item sd="0" x="2"/>
        <item sd="0" x="3"/>
        <item sd="0" x="4"/>
        <item sd="0" x="5"/>
        <item sd="0" x="7"/>
        <item sd="0" x="6"/>
        <item sd="0" x="8"/>
        <item t="default"/>
      </items>
    </pivotField>
    <pivotField axis="axisRow" showAll="0">
      <items count="24">
        <item x="0"/>
        <item x="10"/>
        <item x="9"/>
        <item sd="0" x="11"/>
        <item x="12"/>
        <item x="13"/>
        <item x="18"/>
        <item x="16"/>
        <item x="20"/>
        <item x="19"/>
        <item x="17"/>
        <item x="1"/>
        <item x="15"/>
        <item x="14"/>
        <item x="21"/>
        <item x="2"/>
        <item x="3"/>
        <item x="5"/>
        <item x="4"/>
        <item x="6"/>
        <item x="7"/>
        <item x="8"/>
        <item x="2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h="1" sd="0" x="0"/>
        <item h="1" sd="0" x="1"/>
        <item sd="0" x="2"/>
        <item h="1" sd="0" x="3"/>
        <item h="1" sd="0" x="4"/>
        <item h="1" sd="0" x="5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4">
    <field x="1"/>
    <field x="2"/>
    <field x="8"/>
    <field x="4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9"/>
  </colFields>
  <colItems count="2">
    <i>
      <x v="2"/>
    </i>
    <i t="grand">
      <x/>
    </i>
  </colItems>
  <dataFields count="1">
    <dataField name="Сумма по полю Вес в порту погрузки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3096A-7920-490C-AE83-D5166027E271}" name="Сводная таблица7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C9" firstHeaderRow="1" firstDataRow="2" firstDataCol="1"/>
  <pivotFields count="12">
    <pivotField showAll="0"/>
    <pivotField axis="axisRow" showAll="0" sortType="ascending">
      <items count="10">
        <item sd="0" x="0"/>
        <item sd="0" x="1"/>
        <item sd="0" x="2"/>
        <item sd="0" x="3"/>
        <item sd="0" x="4"/>
        <item sd="0" x="5"/>
        <item sd="0" x="7"/>
        <item sd="0" x="6"/>
        <item sd="0" x="8"/>
        <item t="default"/>
      </items>
    </pivotField>
    <pivotField axis="axisRow" showAll="0">
      <items count="24">
        <item x="0"/>
        <item x="10"/>
        <item x="9"/>
        <item x="11"/>
        <item x="12"/>
        <item x="13"/>
        <item x="18"/>
        <item x="16"/>
        <item x="20"/>
        <item x="19"/>
        <item x="17"/>
        <item x="1"/>
        <item x="15"/>
        <item x="14"/>
        <item x="21"/>
        <item sd="0" x="2"/>
        <item x="3"/>
        <item x="5"/>
        <item x="4"/>
        <item sd="0" x="6"/>
        <item x="7"/>
        <item x="8"/>
        <item x="22"/>
        <item t="default"/>
      </items>
    </pivotField>
    <pivotField showAll="0"/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sd="0" x="0"/>
        <item sd="0" x="1"/>
        <item sd="0" x="2"/>
        <item x="3"/>
        <item x="4"/>
        <item sd="0" x="5"/>
        <item t="default"/>
      </items>
    </pivotField>
    <pivotField axis="axisCol" showAll="0">
      <items count="7">
        <item h="1" sd="0" x="0"/>
        <item sd="0" x="1"/>
        <item h="1" sd="0" x="2"/>
        <item h="1" sd="0" x="3"/>
        <item h="1" sd="0" x="4"/>
        <item h="1" sd="0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4">
    <field x="1"/>
    <field x="4"/>
    <field x="2"/>
    <field x="8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2">
    <i>
      <x v="1"/>
    </i>
    <i t="grand">
      <x/>
    </i>
  </colItems>
  <dataFields count="1">
    <dataField name="Сумма по полю Вес в порту погрузки" fld="5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9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9" count="5">
            <x v="0"/>
            <x v="1"/>
            <x v="2"/>
            <x v="3"/>
            <x v="4"/>
          </reference>
        </references>
      </pivotArea>
    </format>
    <format dxfId="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D6404-ECCB-4E47-90C7-CBFC77BA1813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0" rowHeaderCaption="Названия строк_x000a__x000a__x000a_">
  <location ref="A41:C46" firstHeaderRow="0" firstDataRow="1" firstDataCol="1"/>
  <pivotFields count="12">
    <pivotField showAll="0"/>
    <pivotField showAll="0" sortType="ascending">
      <items count="10">
        <item x="0"/>
        <item x="1"/>
        <item x="2"/>
        <item x="3"/>
        <item x="4"/>
        <item x="5"/>
        <item x="7"/>
        <item x="6"/>
        <item h="1" x="8"/>
        <item t="default"/>
      </items>
    </pivotField>
    <pivotField showAll="0">
      <items count="24">
        <item sd="0" x="0"/>
        <item x="10"/>
        <item x="9"/>
        <item x="11"/>
        <item x="12"/>
        <item x="13"/>
        <item x="18"/>
        <item x="16"/>
        <item x="20"/>
        <item x="19"/>
        <item x="17"/>
        <item x="1"/>
        <item sd="0" x="15"/>
        <item x="14"/>
        <item x="21"/>
        <item sd="0" x="2"/>
        <item x="3"/>
        <item x="5"/>
        <item x="4"/>
        <item sd="0" x="6"/>
        <item x="7"/>
        <item x="8"/>
        <item x="22"/>
        <item t="default"/>
      </items>
    </pivotField>
    <pivotField showAll="0"/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x="7"/>
        <item x="8"/>
        <item x="9"/>
        <item sd="0" x="10"/>
        <item sd="0" x="11"/>
        <item sd="0" x="12"/>
        <item x="13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axis="axisRow" showAll="0">
      <items count="7">
        <item h="1" sd="0" x="0"/>
        <item x="1"/>
        <item sd="0" x="2"/>
        <item sd="0" x="3"/>
        <item sd="0" x="4"/>
        <item h="1"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sd="0" x="1"/>
        <item sd="0" x="2"/>
        <item sd="0" x="3"/>
        <item sd="0" x="4"/>
        <item x="5"/>
        <item t="default"/>
      </items>
    </pivotField>
  </pivotFields>
  <rowFields count="6">
    <field x="11"/>
    <field x="9"/>
    <field x="8"/>
    <field x="4"/>
    <field x="10"/>
    <field x="6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ес в порту погрузки" fld="5" baseField="0" baseItem="0"/>
    <dataField name="Сумма по полю Вес в порту выгрузки" fld="7" baseField="0" baseItem="0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1" type="button" dataOnly="0" labelOnly="1" outline="0" axis="axisRow" fieldPosition="0"/>
    </format>
    <format dxfId="12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C3745-652B-4C26-8C8A-28DEB6A53983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 rowHeaderCaption="Годы отправок">
  <location ref="A48:B53" firstHeaderRow="1" firstDataRow="1" firstDataCol="1"/>
  <pivotFields count="12">
    <pivotField showAll="0"/>
    <pivotField showAll="0">
      <items count="10">
        <item sd="0" x="0"/>
        <item sd="0" x="1"/>
        <item sd="0" x="2"/>
        <item sd="0" x="3"/>
        <item sd="0" x="4"/>
        <item sd="0" x="5"/>
        <item sd="0" x="7"/>
        <item sd="0" x="6"/>
        <item sd="0" x="8"/>
        <item t="default"/>
      </items>
    </pivotField>
    <pivotField showAll="0">
      <items count="24">
        <item x="0"/>
        <item x="10"/>
        <item x="9"/>
        <item sd="0" x="11"/>
        <item x="12"/>
        <item x="13"/>
        <item x="18"/>
        <item x="16"/>
        <item x="20"/>
        <item x="19"/>
        <item x="17"/>
        <item x="1"/>
        <item x="15"/>
        <item x="14"/>
        <item x="21"/>
        <item x="2"/>
        <item x="3"/>
        <item x="5"/>
        <item x="4"/>
        <item x="6"/>
        <item x="7"/>
        <item x="8"/>
        <item x="2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sd="0" x="0"/>
        <item sd="0" x="1"/>
        <item sd="0" x="2"/>
        <item sd="0" x="3"/>
        <item sd="0" x="4"/>
        <item h="1" sd="0" x="5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Вес в порту погрузки" fld="5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C944B-F8EE-4D43-9EDF-041888A224F9}" name="Сводная таблица10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31:C39" firstHeaderRow="1" firstDataRow="2" firstDataCol="1"/>
  <pivotFields count="12">
    <pivotField showAll="0"/>
    <pivotField axis="axisRow" showAll="0">
      <items count="10">
        <item sd="0" x="0"/>
        <item sd="0" x="1"/>
        <item sd="0" x="2"/>
        <item sd="0" x="3"/>
        <item sd="0" x="4"/>
        <item sd="0" x="5"/>
        <item sd="0" x="7"/>
        <item sd="0" x="6"/>
        <item sd="0" x="8"/>
        <item t="default"/>
      </items>
    </pivotField>
    <pivotField axis="axisRow" showAll="0">
      <items count="24">
        <item x="0"/>
        <item x="10"/>
        <item x="9"/>
        <item sd="0" x="11"/>
        <item x="12"/>
        <item x="13"/>
        <item x="18"/>
        <item x="16"/>
        <item x="20"/>
        <item x="19"/>
        <item x="17"/>
        <item x="1"/>
        <item x="15"/>
        <item x="14"/>
        <item x="21"/>
        <item x="2"/>
        <item x="3"/>
        <item x="5"/>
        <item x="4"/>
        <item x="6"/>
        <item x="7"/>
        <item x="8"/>
        <item x="2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h="1" sd="0" x="0"/>
        <item h="1" sd="0" x="1"/>
        <item h="1" sd="0" x="2"/>
        <item h="1" sd="0" x="3"/>
        <item sd="0" x="4"/>
        <item h="1" sd="0" x="5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4">
    <field x="1"/>
    <field x="2"/>
    <field x="8"/>
    <field x="4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9"/>
  </colFields>
  <colItems count="2">
    <i>
      <x v="4"/>
    </i>
    <i t="grand">
      <x/>
    </i>
  </colItems>
  <dataFields count="1">
    <dataField name="Сумма по полю Вес в порту погрузки" fld="5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E16E7-2020-4248-BA62-89E95487A40E}" name="Сводная таблица18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7">
  <location ref="A70:B76" firstHeaderRow="1" firstDataRow="1" firstDataCol="1"/>
  <pivotFields count="6">
    <pivotField dataField="1" showAll="0"/>
    <pivotField axis="axisRow" showAll="0">
      <items count="9">
        <item x="0"/>
        <item h="1" x="1"/>
        <item h="1" x="2"/>
        <item h="1" x="3"/>
        <item h="1" x="4"/>
        <item h="1" x="5"/>
        <item h="1" x="7"/>
        <item h="1" x="6"/>
        <item t="default"/>
      </items>
    </pivotField>
    <pivotField axis="axisRow" showAll="0">
      <items count="23">
        <item x="0"/>
        <item x="10"/>
        <item x="9"/>
        <item x="11"/>
        <item x="12"/>
        <item x="13"/>
        <item x="18"/>
        <item x="16"/>
        <item x="20"/>
        <item x="19"/>
        <item x="17"/>
        <item x="1"/>
        <item x="15"/>
        <item x="14"/>
        <item x="21"/>
        <item x="2"/>
        <item x="3"/>
        <item x="5"/>
        <item x="4"/>
        <item x="6"/>
        <item x="7"/>
        <item x="8"/>
        <item t="default"/>
      </items>
    </pivotField>
    <pivotField numFmtId="14" showAll="0"/>
    <pivotField numFmtId="14" showAll="0"/>
    <pivotField showAll="0"/>
  </pivotFields>
  <rowFields count="2">
    <field x="1"/>
    <field x="2"/>
  </rowFields>
  <rowItems count="6">
    <i>
      <x/>
    </i>
    <i r="1">
      <x/>
    </i>
    <i r="1">
      <x v="12"/>
    </i>
    <i r="1">
      <x v="15"/>
    </i>
    <i r="1">
      <x v="19"/>
    </i>
    <i t="grand">
      <x/>
    </i>
  </rowItems>
  <colItems count="1">
    <i/>
  </colItems>
  <dataFields count="1">
    <dataField name="Количество по полю № судовой партии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5E22B-0A1D-4B4E-A2D0-DCA28574F54B}" name="Сводная таблица17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7">
  <location ref="A87:B100" firstHeaderRow="1" firstDataRow="1" firstDataCol="1"/>
  <pivotFields count="6">
    <pivotField dataField="1" showAll="0"/>
    <pivotField axis="axisRow" showAll="0">
      <items count="9">
        <item h="1" x="0"/>
        <item x="1"/>
        <item h="1" x="2"/>
        <item h="1" x="3"/>
        <item h="1" x="4"/>
        <item h="1" x="5"/>
        <item h="1" x="7"/>
        <item h="1" x="6"/>
        <item t="default"/>
      </items>
    </pivotField>
    <pivotField axis="axisRow" showAll="0">
      <items count="23">
        <item x="0"/>
        <item x="10"/>
        <item x="9"/>
        <item x="11"/>
        <item x="12"/>
        <item x="13"/>
        <item x="18"/>
        <item x="16"/>
        <item x="20"/>
        <item x="19"/>
        <item x="17"/>
        <item x="1"/>
        <item x="15"/>
        <item x="14"/>
        <item x="21"/>
        <item x="2"/>
        <item x="3"/>
        <item x="5"/>
        <item x="4"/>
        <item x="6"/>
        <item x="7"/>
        <item x="8"/>
        <item t="default"/>
      </items>
    </pivotField>
    <pivotField numFmtId="14" showAll="0"/>
    <pivotField numFmtId="14" showAll="0"/>
    <pivotField showAll="0"/>
  </pivotFields>
  <rowFields count="2">
    <field x="1"/>
    <field x="2"/>
  </rowFields>
  <rowItems count="13">
    <i>
      <x v="1"/>
    </i>
    <i r="1">
      <x v="1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7"/>
    </i>
    <i r="1">
      <x v="20"/>
    </i>
    <i t="grand">
      <x/>
    </i>
  </rowItems>
  <colItems count="1">
    <i/>
  </colItems>
  <dataFields count="1">
    <dataField name="Количество по полю № судовой партии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830A2-CC1C-4BAD-B633-8F81918FE455}" name="Постарайтесь" displayName="Постарайтесь" ref="A1:H264" totalsRowShown="0" headerRowDxfId="26" dataDxfId="25" tableBorderDxfId="24">
  <autoFilter ref="A1:H264" xr:uid="{00000000-0009-0000-0000-000000000000}"/>
  <sortState xmlns:xlrd2="http://schemas.microsoft.com/office/spreadsheetml/2017/richdata2" ref="A2:H264">
    <sortCondition ref="D1:D264"/>
  </sortState>
  <tableColumns count="8">
    <tableColumn id="1" xr3:uid="{565487F9-99EE-4AA8-9D28-75C86F51B607}" name="№ судовой партии" dataDxfId="23"/>
    <tableColumn id="2" xr3:uid="{3604CCB6-F040-4689-9484-410E21F2EA05}" name="Страна происхождения груза" dataDxfId="22"/>
    <tableColumn id="3" xr3:uid="{870425D5-8AC0-42AD-BF14-A3A287D00976}" name="Порт погрузки" dataDxfId="21"/>
    <tableColumn id="4" xr3:uid="{F11119B8-262C-4B9E-9C50-61B2E8D98DD8}" name="Сюрвейер на погрузке" dataDxfId="20"/>
    <tableColumn id="5" xr3:uid="{7F868E21-0981-4B1E-B6C2-37BBA0A283D9}" name="Дата выхода из порта погрузки" dataDxfId="19"/>
    <tableColumn id="6" xr3:uid="{6C063FE2-6E20-4414-911C-5536B5184291}" name="Вес в порту погрузки" dataDxfId="18"/>
    <tableColumn id="7" xr3:uid="{AED735D7-8BFF-4588-B55D-6DDF9423D230}" name="Дата прибытия в порт выгрузки" dataDxfId="17"/>
    <tableColumn id="8" xr3:uid="{4EE3F48C-CD00-4CC0-864F-7737BCDE85E2}" name="Вес в порту выгрузки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4"/>
  <sheetViews>
    <sheetView showGridLines="0" zoomScale="40" zoomScaleNormal="40" workbookViewId="0">
      <pane ySplit="1" topLeftCell="A219" activePane="bottomLeft" state="frozen"/>
      <selection pane="bottomLeft" activeCell="I1" sqref="I1"/>
    </sheetView>
  </sheetViews>
  <sheetFormatPr defaultColWidth="19.85546875" defaultRowHeight="16.5" x14ac:dyDescent="0.3"/>
  <cols>
    <col min="1" max="1" width="24.28515625" style="8" customWidth="1"/>
    <col min="2" max="2" width="20.140625" style="5" customWidth="1"/>
    <col min="3" max="3" width="28.7109375" style="5" customWidth="1"/>
    <col min="4" max="6" width="20.140625" style="5" customWidth="1"/>
    <col min="7" max="8" width="20.140625" style="17" customWidth="1"/>
    <col min="9" max="9" width="20.140625" style="5" customWidth="1"/>
    <col min="10" max="16384" width="19.85546875" style="2"/>
  </cols>
  <sheetData>
    <row r="1" spans="1:9" ht="57" customHeight="1" x14ac:dyDescent="0.3">
      <c r="A1" s="6" t="s">
        <v>41</v>
      </c>
      <c r="B1" s="1" t="s">
        <v>43</v>
      </c>
      <c r="C1" s="1" t="s">
        <v>0</v>
      </c>
      <c r="D1" s="1" t="s">
        <v>42</v>
      </c>
      <c r="E1" s="1" t="s">
        <v>40</v>
      </c>
      <c r="F1" s="1" t="s">
        <v>37</v>
      </c>
      <c r="G1" s="12" t="s">
        <v>39</v>
      </c>
      <c r="H1" s="13" t="s">
        <v>38</v>
      </c>
      <c r="I1" s="1" t="s">
        <v>65</v>
      </c>
    </row>
    <row r="2" spans="1:9" x14ac:dyDescent="0.3">
      <c r="A2" s="7">
        <v>1</v>
      </c>
      <c r="B2" s="3" t="s">
        <v>29</v>
      </c>
      <c r="C2" s="3" t="s">
        <v>1</v>
      </c>
      <c r="D2" s="3" t="s">
        <v>23</v>
      </c>
      <c r="E2" s="10">
        <v>42562</v>
      </c>
      <c r="F2" s="11">
        <v>6126.8743999999997</v>
      </c>
      <c r="G2" s="14">
        <v>42590</v>
      </c>
      <c r="H2" s="15">
        <v>5579.1508000000003</v>
      </c>
      <c r="I2" s="2">
        <f>G2-E2</f>
        <v>28</v>
      </c>
    </row>
    <row r="3" spans="1:9" x14ac:dyDescent="0.3">
      <c r="A3" s="7">
        <v>4</v>
      </c>
      <c r="B3" s="3" t="s">
        <v>29</v>
      </c>
      <c r="C3" s="3" t="s">
        <v>1</v>
      </c>
      <c r="D3" s="3" t="s">
        <v>23</v>
      </c>
      <c r="E3" s="10">
        <v>42576</v>
      </c>
      <c r="F3" s="11">
        <v>6172.5320000000002</v>
      </c>
      <c r="G3" s="14">
        <v>42604</v>
      </c>
      <c r="H3" s="15">
        <v>5601.1782000000003</v>
      </c>
      <c r="I3" s="2">
        <f t="shared" ref="I3:I66" si="0">G3-E3</f>
        <v>28</v>
      </c>
    </row>
    <row r="4" spans="1:9" x14ac:dyDescent="0.3">
      <c r="A4" s="7">
        <v>6</v>
      </c>
      <c r="B4" s="3" t="s">
        <v>29</v>
      </c>
      <c r="C4" s="3" t="s">
        <v>1</v>
      </c>
      <c r="D4" s="3" t="s">
        <v>23</v>
      </c>
      <c r="E4" s="10">
        <v>42580</v>
      </c>
      <c r="F4" s="11">
        <v>5979.5871999999999</v>
      </c>
      <c r="G4" s="14">
        <v>42608</v>
      </c>
      <c r="H4" s="15">
        <v>5472.5389999999998</v>
      </c>
      <c r="I4" s="2">
        <f t="shared" si="0"/>
        <v>28</v>
      </c>
    </row>
    <row r="5" spans="1:9" x14ac:dyDescent="0.3">
      <c r="A5" s="7">
        <v>9</v>
      </c>
      <c r="B5" s="3" t="s">
        <v>29</v>
      </c>
      <c r="C5" s="3" t="s">
        <v>1</v>
      </c>
      <c r="D5" s="3" t="s">
        <v>23</v>
      </c>
      <c r="E5" s="10">
        <v>42606</v>
      </c>
      <c r="F5" s="11">
        <v>6050.1211999999996</v>
      </c>
      <c r="G5" s="14">
        <v>42634</v>
      </c>
      <c r="H5" s="15">
        <v>5580.3145999999997</v>
      </c>
      <c r="I5" s="2">
        <f t="shared" si="0"/>
        <v>28</v>
      </c>
    </row>
    <row r="6" spans="1:9" x14ac:dyDescent="0.3">
      <c r="A6" s="7">
        <v>10</v>
      </c>
      <c r="B6" s="3" t="s">
        <v>29</v>
      </c>
      <c r="C6" s="3" t="s">
        <v>3</v>
      </c>
      <c r="D6" s="3" t="s">
        <v>23</v>
      </c>
      <c r="E6" s="10">
        <v>42611</v>
      </c>
      <c r="F6" s="11">
        <v>6140</v>
      </c>
      <c r="G6" s="14">
        <v>42639</v>
      </c>
      <c r="H6" s="15">
        <v>5609.8768</v>
      </c>
      <c r="I6" s="2">
        <f t="shared" si="0"/>
        <v>28</v>
      </c>
    </row>
    <row r="7" spans="1:9" x14ac:dyDescent="0.3">
      <c r="A7" s="7">
        <v>11</v>
      </c>
      <c r="B7" s="3" t="s">
        <v>29</v>
      </c>
      <c r="C7" s="3" t="s">
        <v>1</v>
      </c>
      <c r="D7" s="3" t="s">
        <v>23</v>
      </c>
      <c r="E7" s="10">
        <v>42613</v>
      </c>
      <c r="F7" s="11">
        <v>6383.2186000000002</v>
      </c>
      <c r="G7" s="14">
        <v>42641</v>
      </c>
      <c r="H7" s="15">
        <v>5896.6698000000006</v>
      </c>
      <c r="I7" s="2">
        <f t="shared" si="0"/>
        <v>28</v>
      </c>
    </row>
    <row r="8" spans="1:9" x14ac:dyDescent="0.3">
      <c r="A8" s="7">
        <v>13</v>
      </c>
      <c r="B8" s="3" t="s">
        <v>31</v>
      </c>
      <c r="C8" s="3" t="s">
        <v>4</v>
      </c>
      <c r="D8" s="3" t="s">
        <v>23</v>
      </c>
      <c r="E8" s="10">
        <v>42621</v>
      </c>
      <c r="F8" s="11">
        <v>5248.8855999999996</v>
      </c>
      <c r="G8" s="14">
        <v>42649</v>
      </c>
      <c r="H8" s="15">
        <v>4748.8855999999996</v>
      </c>
      <c r="I8" s="2">
        <f t="shared" si="0"/>
        <v>28</v>
      </c>
    </row>
    <row r="9" spans="1:9" x14ac:dyDescent="0.3">
      <c r="A9" s="7">
        <v>14</v>
      </c>
      <c r="B9" s="3" t="s">
        <v>29</v>
      </c>
      <c r="C9" s="3" t="s">
        <v>1</v>
      </c>
      <c r="D9" s="3" t="s">
        <v>23</v>
      </c>
      <c r="E9" s="10">
        <v>42625</v>
      </c>
      <c r="F9" s="11">
        <v>7121.7110000000002</v>
      </c>
      <c r="G9" s="14">
        <v>42653</v>
      </c>
      <c r="H9" s="15">
        <v>6617.1872000000003</v>
      </c>
      <c r="I9" s="2">
        <f t="shared" si="0"/>
        <v>28</v>
      </c>
    </row>
    <row r="10" spans="1:9" x14ac:dyDescent="0.3">
      <c r="A10" s="7">
        <v>16</v>
      </c>
      <c r="B10" s="3" t="s">
        <v>29</v>
      </c>
      <c r="C10" s="3" t="s">
        <v>1</v>
      </c>
      <c r="D10" s="3" t="s">
        <v>23</v>
      </c>
      <c r="E10" s="10">
        <v>42632</v>
      </c>
      <c r="F10" s="11">
        <v>6166.1796000000004</v>
      </c>
      <c r="G10" s="14">
        <v>42660</v>
      </c>
      <c r="H10" s="15">
        <v>5649.8217999999997</v>
      </c>
      <c r="I10" s="2">
        <f t="shared" si="0"/>
        <v>28</v>
      </c>
    </row>
    <row r="11" spans="1:9" x14ac:dyDescent="0.3">
      <c r="A11" s="7">
        <v>15</v>
      </c>
      <c r="B11" s="3" t="s">
        <v>29</v>
      </c>
      <c r="C11" s="3" t="s">
        <v>3</v>
      </c>
      <c r="D11" s="3" t="s">
        <v>23</v>
      </c>
      <c r="E11" s="10">
        <v>42633</v>
      </c>
      <c r="F11" s="11">
        <v>6160.3379999999997</v>
      </c>
      <c r="G11" s="14">
        <v>42661</v>
      </c>
      <c r="H11" s="15">
        <v>5655.6442000000006</v>
      </c>
      <c r="I11" s="2">
        <f t="shared" si="0"/>
        <v>28</v>
      </c>
    </row>
    <row r="12" spans="1:9" x14ac:dyDescent="0.3">
      <c r="A12" s="7">
        <v>18</v>
      </c>
      <c r="B12" s="3" t="s">
        <v>29</v>
      </c>
      <c r="C12" s="3" t="s">
        <v>1</v>
      </c>
      <c r="D12" s="3" t="s">
        <v>23</v>
      </c>
      <c r="E12" s="10">
        <v>42638</v>
      </c>
      <c r="F12" s="11">
        <v>6062.4164000000001</v>
      </c>
      <c r="G12" s="14">
        <v>42666</v>
      </c>
      <c r="H12" s="15">
        <v>5550.2384000000002</v>
      </c>
      <c r="I12" s="2">
        <f t="shared" si="0"/>
        <v>28</v>
      </c>
    </row>
    <row r="13" spans="1:9" x14ac:dyDescent="0.3">
      <c r="A13" s="7">
        <v>19</v>
      </c>
      <c r="B13" s="3" t="s">
        <v>29</v>
      </c>
      <c r="C13" s="3" t="s">
        <v>1</v>
      </c>
      <c r="D13" s="3" t="s">
        <v>23</v>
      </c>
      <c r="E13" s="10">
        <v>42647</v>
      </c>
      <c r="F13" s="11">
        <v>6026.8177999999998</v>
      </c>
      <c r="G13" s="14">
        <v>42675</v>
      </c>
      <c r="H13" s="15">
        <v>5463.9016000000001</v>
      </c>
      <c r="I13" s="2">
        <f t="shared" si="0"/>
        <v>28</v>
      </c>
    </row>
    <row r="14" spans="1:9" x14ac:dyDescent="0.3">
      <c r="A14" s="7">
        <v>20</v>
      </c>
      <c r="B14" s="3" t="s">
        <v>29</v>
      </c>
      <c r="C14" s="3" t="s">
        <v>1</v>
      </c>
      <c r="D14" s="3" t="s">
        <v>23</v>
      </c>
      <c r="E14" s="10">
        <v>42653</v>
      </c>
      <c r="F14" s="11">
        <v>6309.7172</v>
      </c>
      <c r="G14" s="14">
        <v>42681</v>
      </c>
      <c r="H14" s="15">
        <v>5786.6116000000002</v>
      </c>
      <c r="I14" s="2">
        <f t="shared" si="0"/>
        <v>28</v>
      </c>
    </row>
    <row r="15" spans="1:9" x14ac:dyDescent="0.3">
      <c r="A15" s="7">
        <v>22</v>
      </c>
      <c r="B15" s="3" t="s">
        <v>29</v>
      </c>
      <c r="C15" s="3" t="s">
        <v>1</v>
      </c>
      <c r="D15" s="3" t="s">
        <v>23</v>
      </c>
      <c r="E15" s="10">
        <v>42662</v>
      </c>
      <c r="F15" s="11">
        <v>6408.8972000000003</v>
      </c>
      <c r="G15" s="14">
        <v>42690</v>
      </c>
      <c r="H15" s="15">
        <v>5910.8635999999997</v>
      </c>
      <c r="I15" s="2">
        <f t="shared" si="0"/>
        <v>28</v>
      </c>
    </row>
    <row r="16" spans="1:9" x14ac:dyDescent="0.3">
      <c r="A16" s="7">
        <v>21</v>
      </c>
      <c r="B16" s="3" t="s">
        <v>29</v>
      </c>
      <c r="C16" s="3" t="s">
        <v>3</v>
      </c>
      <c r="D16" s="3" t="s">
        <v>23</v>
      </c>
      <c r="E16" s="10">
        <v>42662</v>
      </c>
      <c r="F16" s="11">
        <v>5889.6949999999997</v>
      </c>
      <c r="G16" s="14">
        <v>42690</v>
      </c>
      <c r="H16" s="15">
        <v>5344.4946</v>
      </c>
      <c r="I16" s="2">
        <f t="shared" si="0"/>
        <v>28</v>
      </c>
    </row>
    <row r="17" spans="1:9" x14ac:dyDescent="0.3">
      <c r="A17" s="7">
        <v>25</v>
      </c>
      <c r="B17" s="3" t="s">
        <v>29</v>
      </c>
      <c r="C17" s="3" t="s">
        <v>7</v>
      </c>
      <c r="D17" s="3" t="s">
        <v>23</v>
      </c>
      <c r="E17" s="10">
        <v>42678</v>
      </c>
      <c r="F17" s="11">
        <v>5675.26</v>
      </c>
      <c r="G17" s="14">
        <v>42706</v>
      </c>
      <c r="H17" s="15">
        <v>5144.9359999999997</v>
      </c>
      <c r="I17" s="2">
        <f t="shared" si="0"/>
        <v>28</v>
      </c>
    </row>
    <row r="18" spans="1:9" x14ac:dyDescent="0.3">
      <c r="A18" s="7">
        <v>26</v>
      </c>
      <c r="B18" s="3" t="s">
        <v>29</v>
      </c>
      <c r="C18" s="3" t="s">
        <v>1</v>
      </c>
      <c r="D18" s="3" t="s">
        <v>23</v>
      </c>
      <c r="E18" s="10">
        <v>42680</v>
      </c>
      <c r="F18" s="11">
        <v>6582.5267999999996</v>
      </c>
      <c r="G18" s="14">
        <v>42708</v>
      </c>
      <c r="H18" s="15">
        <v>6048.7323999999999</v>
      </c>
      <c r="I18" s="2">
        <f t="shared" si="0"/>
        <v>28</v>
      </c>
    </row>
    <row r="19" spans="1:9" x14ac:dyDescent="0.3">
      <c r="A19" s="7">
        <v>42</v>
      </c>
      <c r="B19" s="3" t="s">
        <v>33</v>
      </c>
      <c r="C19" s="3" t="s">
        <v>11</v>
      </c>
      <c r="D19" s="3" t="s">
        <v>23</v>
      </c>
      <c r="E19" s="10">
        <v>42766</v>
      </c>
      <c r="F19" s="11">
        <v>5516.16</v>
      </c>
      <c r="G19" s="14">
        <v>42794</v>
      </c>
      <c r="H19" s="15">
        <v>4985.7323999999999</v>
      </c>
      <c r="I19" s="2">
        <f t="shared" si="0"/>
        <v>28</v>
      </c>
    </row>
    <row r="20" spans="1:9" x14ac:dyDescent="0.3">
      <c r="A20" s="7">
        <v>45</v>
      </c>
      <c r="B20" s="3" t="s">
        <v>29</v>
      </c>
      <c r="C20" s="3" t="s">
        <v>7</v>
      </c>
      <c r="D20" s="3" t="s">
        <v>23</v>
      </c>
      <c r="E20" s="10">
        <v>42782</v>
      </c>
      <c r="F20" s="11">
        <v>4752.6792000000005</v>
      </c>
      <c r="G20" s="14">
        <v>42810</v>
      </c>
      <c r="H20" s="15">
        <v>4231.1545999999998</v>
      </c>
      <c r="I20" s="2">
        <f t="shared" si="0"/>
        <v>28</v>
      </c>
    </row>
    <row r="21" spans="1:9" x14ac:dyDescent="0.3">
      <c r="A21" s="7">
        <v>46</v>
      </c>
      <c r="B21" s="3" t="s">
        <v>29</v>
      </c>
      <c r="C21" s="3" t="s">
        <v>7</v>
      </c>
      <c r="D21" s="3" t="s">
        <v>23</v>
      </c>
      <c r="E21" s="10">
        <v>42788</v>
      </c>
      <c r="F21" s="11">
        <v>5771.0079999999998</v>
      </c>
      <c r="G21" s="14">
        <v>42816</v>
      </c>
      <c r="H21" s="15">
        <v>5243.8721999999998</v>
      </c>
      <c r="I21" s="2">
        <f t="shared" si="0"/>
        <v>28</v>
      </c>
    </row>
    <row r="22" spans="1:9" x14ac:dyDescent="0.3">
      <c r="A22" s="7">
        <v>49</v>
      </c>
      <c r="B22" s="3" t="s">
        <v>34</v>
      </c>
      <c r="C22" s="3" t="s">
        <v>12</v>
      </c>
      <c r="D22" s="3" t="s">
        <v>23</v>
      </c>
      <c r="E22" s="10">
        <v>42792</v>
      </c>
      <c r="F22" s="11">
        <v>4400</v>
      </c>
      <c r="G22" s="14">
        <v>42820</v>
      </c>
      <c r="H22" s="15">
        <v>3891.1394</v>
      </c>
      <c r="I22" s="2">
        <f t="shared" si="0"/>
        <v>28</v>
      </c>
    </row>
    <row r="23" spans="1:9" x14ac:dyDescent="0.3">
      <c r="A23" s="7">
        <v>50</v>
      </c>
      <c r="B23" s="3" t="s">
        <v>29</v>
      </c>
      <c r="C23" s="3" t="s">
        <v>7</v>
      </c>
      <c r="D23" s="3" t="s">
        <v>23</v>
      </c>
      <c r="E23" s="10">
        <v>42805</v>
      </c>
      <c r="F23" s="11">
        <v>6400.8557999999994</v>
      </c>
      <c r="G23" s="14">
        <v>42833</v>
      </c>
      <c r="H23" s="15">
        <v>5868.5684000000001</v>
      </c>
      <c r="I23" s="2">
        <f t="shared" si="0"/>
        <v>28</v>
      </c>
    </row>
    <row r="24" spans="1:9" x14ac:dyDescent="0.3">
      <c r="A24" s="7">
        <v>53</v>
      </c>
      <c r="B24" s="3" t="s">
        <v>29</v>
      </c>
      <c r="C24" s="3" t="s">
        <v>7</v>
      </c>
      <c r="D24" s="3" t="s">
        <v>23</v>
      </c>
      <c r="E24" s="10">
        <v>42818</v>
      </c>
      <c r="F24" s="11">
        <v>6202.2820000000002</v>
      </c>
      <c r="G24" s="14">
        <v>42846</v>
      </c>
      <c r="H24" s="15">
        <v>5646.1466</v>
      </c>
      <c r="I24" s="2">
        <f t="shared" si="0"/>
        <v>28</v>
      </c>
    </row>
    <row r="25" spans="1:9" x14ac:dyDescent="0.3">
      <c r="A25" s="7">
        <v>55</v>
      </c>
      <c r="B25" s="3" t="s">
        <v>29</v>
      </c>
      <c r="C25" s="3" t="s">
        <v>7</v>
      </c>
      <c r="D25" s="3" t="s">
        <v>23</v>
      </c>
      <c r="E25" s="10">
        <v>42823</v>
      </c>
      <c r="F25" s="11">
        <v>6319.3559999999998</v>
      </c>
      <c r="G25" s="14">
        <v>42851</v>
      </c>
      <c r="H25" s="15">
        <v>5738.2389999999996</v>
      </c>
      <c r="I25" s="2">
        <f t="shared" si="0"/>
        <v>28</v>
      </c>
    </row>
    <row r="26" spans="1:9" x14ac:dyDescent="0.3">
      <c r="A26" s="7">
        <v>57</v>
      </c>
      <c r="B26" s="3" t="s">
        <v>29</v>
      </c>
      <c r="C26" s="3" t="s">
        <v>7</v>
      </c>
      <c r="D26" s="3" t="s">
        <v>23</v>
      </c>
      <c r="E26" s="10">
        <v>42843</v>
      </c>
      <c r="F26" s="11">
        <v>6001.2811999999994</v>
      </c>
      <c r="G26" s="14">
        <v>42871</v>
      </c>
      <c r="H26" s="15">
        <v>5477.3105999999998</v>
      </c>
      <c r="I26" s="2">
        <f t="shared" si="0"/>
        <v>28</v>
      </c>
    </row>
    <row r="27" spans="1:9" x14ac:dyDescent="0.3">
      <c r="A27" s="7">
        <v>62</v>
      </c>
      <c r="B27" s="3" t="s">
        <v>29</v>
      </c>
      <c r="C27" s="3" t="s">
        <v>7</v>
      </c>
      <c r="D27" s="3" t="s">
        <v>23</v>
      </c>
      <c r="E27" s="10">
        <v>42855</v>
      </c>
      <c r="F27" s="11">
        <v>6250.5124000000005</v>
      </c>
      <c r="G27" s="14">
        <v>42883</v>
      </c>
      <c r="H27" s="15">
        <v>5705.1779999999999</v>
      </c>
      <c r="I27" s="2">
        <f t="shared" si="0"/>
        <v>28</v>
      </c>
    </row>
    <row r="28" spans="1:9" x14ac:dyDescent="0.3">
      <c r="A28" s="7">
        <v>69</v>
      </c>
      <c r="B28" s="3" t="s">
        <v>29</v>
      </c>
      <c r="C28" s="4" t="s">
        <v>7</v>
      </c>
      <c r="D28" s="4" t="s">
        <v>23</v>
      </c>
      <c r="E28" s="10">
        <v>42867</v>
      </c>
      <c r="F28" s="11">
        <v>5139.6669999999995</v>
      </c>
      <c r="G28" s="16">
        <v>42895</v>
      </c>
      <c r="H28" s="15">
        <v>4598.5709999999999</v>
      </c>
      <c r="I28" s="2">
        <f t="shared" si="0"/>
        <v>28</v>
      </c>
    </row>
    <row r="29" spans="1:9" x14ac:dyDescent="0.3">
      <c r="A29" s="7">
        <v>70</v>
      </c>
      <c r="B29" s="3" t="s">
        <v>29</v>
      </c>
      <c r="C29" s="4" t="s">
        <v>7</v>
      </c>
      <c r="D29" s="4" t="s">
        <v>23</v>
      </c>
      <c r="E29" s="10">
        <v>42874</v>
      </c>
      <c r="F29" s="11">
        <v>6897.6329999999998</v>
      </c>
      <c r="G29" s="16">
        <v>42902</v>
      </c>
      <c r="H29" s="15">
        <v>6326.6554000000006</v>
      </c>
      <c r="I29" s="2">
        <f t="shared" si="0"/>
        <v>28</v>
      </c>
    </row>
    <row r="30" spans="1:9" x14ac:dyDescent="0.3">
      <c r="A30" s="7">
        <v>74</v>
      </c>
      <c r="B30" s="3" t="s">
        <v>29</v>
      </c>
      <c r="C30" s="4" t="s">
        <v>7</v>
      </c>
      <c r="D30" s="4" t="s">
        <v>23</v>
      </c>
      <c r="E30" s="10">
        <v>42899</v>
      </c>
      <c r="F30" s="11">
        <v>6335.4980000000005</v>
      </c>
      <c r="G30" s="16">
        <v>42927</v>
      </c>
      <c r="H30" s="15">
        <v>5797.6345999999994</v>
      </c>
      <c r="I30" s="2">
        <f t="shared" si="0"/>
        <v>28</v>
      </c>
    </row>
    <row r="31" spans="1:9" x14ac:dyDescent="0.3">
      <c r="A31" s="7">
        <v>84</v>
      </c>
      <c r="B31" s="3" t="s">
        <v>35</v>
      </c>
      <c r="C31" s="3" t="s">
        <v>14</v>
      </c>
      <c r="D31" s="3" t="s">
        <v>23</v>
      </c>
      <c r="E31" s="10">
        <v>42907</v>
      </c>
      <c r="F31" s="11">
        <v>6183.0955999999996</v>
      </c>
      <c r="G31" s="14">
        <v>42935</v>
      </c>
      <c r="H31" s="15">
        <v>5679.7266</v>
      </c>
      <c r="I31" s="2">
        <f t="shared" si="0"/>
        <v>28</v>
      </c>
    </row>
    <row r="32" spans="1:9" x14ac:dyDescent="0.3">
      <c r="A32" s="7">
        <v>80</v>
      </c>
      <c r="B32" s="3" t="s">
        <v>29</v>
      </c>
      <c r="C32" s="3" t="s">
        <v>7</v>
      </c>
      <c r="D32" s="3" t="s">
        <v>23</v>
      </c>
      <c r="E32" s="10">
        <v>42909</v>
      </c>
      <c r="F32" s="11">
        <v>6570.4339999999993</v>
      </c>
      <c r="G32" s="14">
        <v>42937</v>
      </c>
      <c r="H32" s="15">
        <v>6021.5661999999993</v>
      </c>
      <c r="I32" s="2">
        <f t="shared" si="0"/>
        <v>28</v>
      </c>
    </row>
    <row r="33" spans="1:9" x14ac:dyDescent="0.3">
      <c r="A33" s="7">
        <v>85</v>
      </c>
      <c r="B33" s="3" t="s">
        <v>29</v>
      </c>
      <c r="C33" s="3" t="s">
        <v>7</v>
      </c>
      <c r="D33" s="3" t="s">
        <v>23</v>
      </c>
      <c r="E33" s="10">
        <v>42922</v>
      </c>
      <c r="F33" s="11">
        <v>5916.2356</v>
      </c>
      <c r="G33" s="14">
        <v>42950</v>
      </c>
      <c r="H33" s="15">
        <v>5432.0946000000004</v>
      </c>
      <c r="I33" s="2">
        <f t="shared" si="0"/>
        <v>28</v>
      </c>
    </row>
    <row r="34" spans="1:9" x14ac:dyDescent="0.3">
      <c r="A34" s="7">
        <v>88</v>
      </c>
      <c r="B34" s="3" t="s">
        <v>29</v>
      </c>
      <c r="C34" s="3" t="s">
        <v>7</v>
      </c>
      <c r="D34" s="3" t="s">
        <v>23</v>
      </c>
      <c r="E34" s="10">
        <v>42940</v>
      </c>
      <c r="F34" s="11">
        <v>6249.8804</v>
      </c>
      <c r="G34" s="14">
        <v>42968</v>
      </c>
      <c r="H34" s="15">
        <v>5717.1374000000005</v>
      </c>
      <c r="I34" s="2">
        <f t="shared" si="0"/>
        <v>28</v>
      </c>
    </row>
    <row r="35" spans="1:9" x14ac:dyDescent="0.3">
      <c r="A35" s="7">
        <v>94</v>
      </c>
      <c r="B35" s="3" t="s">
        <v>29</v>
      </c>
      <c r="C35" s="4" t="s">
        <v>7</v>
      </c>
      <c r="D35" s="4" t="s">
        <v>23</v>
      </c>
      <c r="E35" s="10">
        <v>42961</v>
      </c>
      <c r="F35" s="11">
        <v>2081.8925213175567</v>
      </c>
      <c r="G35" s="16">
        <v>42989</v>
      </c>
      <c r="H35" s="15">
        <v>1570.8000000000002</v>
      </c>
      <c r="I35" s="2">
        <f t="shared" si="0"/>
        <v>28</v>
      </c>
    </row>
    <row r="36" spans="1:9" x14ac:dyDescent="0.3">
      <c r="A36" s="7">
        <v>95</v>
      </c>
      <c r="B36" s="3" t="s">
        <v>29</v>
      </c>
      <c r="C36" s="4" t="s">
        <v>7</v>
      </c>
      <c r="D36" s="4" t="s">
        <v>23</v>
      </c>
      <c r="E36" s="10">
        <v>42961</v>
      </c>
      <c r="F36" s="11">
        <v>3095.8952241381517</v>
      </c>
      <c r="G36" s="16">
        <v>42989</v>
      </c>
      <c r="H36" s="15">
        <v>2579.4</v>
      </c>
      <c r="I36" s="2">
        <f t="shared" si="0"/>
        <v>28</v>
      </c>
    </row>
    <row r="37" spans="1:9" x14ac:dyDescent="0.3">
      <c r="A37" s="7">
        <v>96</v>
      </c>
      <c r="B37" s="3" t="s">
        <v>29</v>
      </c>
      <c r="C37" s="4" t="s">
        <v>7</v>
      </c>
      <c r="D37" s="4" t="s">
        <v>23</v>
      </c>
      <c r="E37" s="10">
        <v>42961</v>
      </c>
      <c r="F37" s="11">
        <v>1109.7126545442918</v>
      </c>
      <c r="G37" s="16">
        <v>42989</v>
      </c>
      <c r="H37" s="15">
        <v>603.79999999999995</v>
      </c>
      <c r="I37" s="2">
        <f t="shared" si="0"/>
        <v>28</v>
      </c>
    </row>
    <row r="38" spans="1:9" x14ac:dyDescent="0.3">
      <c r="A38" s="7">
        <v>97</v>
      </c>
      <c r="B38" s="3" t="s">
        <v>29</v>
      </c>
      <c r="C38" s="4" t="s">
        <v>7</v>
      </c>
      <c r="D38" s="4" t="s">
        <v>23</v>
      </c>
      <c r="E38" s="10">
        <v>42971</v>
      </c>
      <c r="F38" s="11">
        <v>6599.5949999999993</v>
      </c>
      <c r="G38" s="16">
        <v>42999</v>
      </c>
      <c r="H38" s="15">
        <v>6089.0448000000006</v>
      </c>
      <c r="I38" s="2">
        <f t="shared" si="0"/>
        <v>28</v>
      </c>
    </row>
    <row r="39" spans="1:9" x14ac:dyDescent="0.3">
      <c r="A39" s="7">
        <v>99</v>
      </c>
      <c r="B39" s="3" t="s">
        <v>29</v>
      </c>
      <c r="C39" s="4" t="s">
        <v>7</v>
      </c>
      <c r="D39" s="4" t="s">
        <v>23</v>
      </c>
      <c r="E39" s="10">
        <v>42983</v>
      </c>
      <c r="F39" s="11">
        <v>6199.7172</v>
      </c>
      <c r="G39" s="16">
        <v>43011</v>
      </c>
      <c r="H39" s="15">
        <v>5650.6131999999998</v>
      </c>
      <c r="I39" s="2">
        <f t="shared" si="0"/>
        <v>28</v>
      </c>
    </row>
    <row r="40" spans="1:9" x14ac:dyDescent="0.3">
      <c r="A40" s="7">
        <v>102</v>
      </c>
      <c r="B40" s="3" t="s">
        <v>29</v>
      </c>
      <c r="C40" s="4" t="s">
        <v>7</v>
      </c>
      <c r="D40" s="4" t="s">
        <v>23</v>
      </c>
      <c r="E40" s="10">
        <v>42993</v>
      </c>
      <c r="F40" s="11">
        <v>5883.9879999999994</v>
      </c>
      <c r="G40" s="16">
        <v>43021</v>
      </c>
      <c r="H40" s="15">
        <v>5350.1610000000001</v>
      </c>
      <c r="I40" s="2">
        <f t="shared" si="0"/>
        <v>28</v>
      </c>
    </row>
    <row r="41" spans="1:9" x14ac:dyDescent="0.3">
      <c r="A41" s="7">
        <v>103</v>
      </c>
      <c r="B41" s="3" t="s">
        <v>31</v>
      </c>
      <c r="C41" s="4" t="s">
        <v>4</v>
      </c>
      <c r="D41" s="4" t="s">
        <v>23</v>
      </c>
      <c r="E41" s="10">
        <v>43000</v>
      </c>
      <c r="F41" s="11">
        <v>2349.2096000000001</v>
      </c>
      <c r="G41" s="16">
        <v>43028</v>
      </c>
      <c r="H41" s="15">
        <v>1852.5919999999996</v>
      </c>
      <c r="I41" s="2">
        <f t="shared" si="0"/>
        <v>28</v>
      </c>
    </row>
    <row r="42" spans="1:9" x14ac:dyDescent="0.3">
      <c r="A42" s="7">
        <v>106</v>
      </c>
      <c r="B42" s="3" t="s">
        <v>29</v>
      </c>
      <c r="C42" s="4" t="s">
        <v>7</v>
      </c>
      <c r="D42" s="4" t="s">
        <v>23</v>
      </c>
      <c r="E42" s="10">
        <v>43000</v>
      </c>
      <c r="F42" s="11">
        <v>3915.0991999999997</v>
      </c>
      <c r="G42" s="16">
        <v>43028</v>
      </c>
      <c r="H42" s="15">
        <v>3387.7919999999999</v>
      </c>
      <c r="I42" s="2">
        <f t="shared" si="0"/>
        <v>28</v>
      </c>
    </row>
    <row r="43" spans="1:9" x14ac:dyDescent="0.3">
      <c r="A43" s="7">
        <v>107</v>
      </c>
      <c r="B43" s="3" t="s">
        <v>29</v>
      </c>
      <c r="C43" s="4" t="s">
        <v>7</v>
      </c>
      <c r="D43" s="4" t="s">
        <v>23</v>
      </c>
      <c r="E43" s="10">
        <v>43000</v>
      </c>
      <c r="F43" s="11">
        <v>6099.6959999999999</v>
      </c>
      <c r="G43" s="16">
        <v>43028</v>
      </c>
      <c r="H43" s="15">
        <v>5534.7820000000002</v>
      </c>
      <c r="I43" s="2">
        <f t="shared" si="0"/>
        <v>28</v>
      </c>
    </row>
    <row r="44" spans="1:9" x14ac:dyDescent="0.3">
      <c r="A44" s="7">
        <v>108</v>
      </c>
      <c r="B44" s="3" t="s">
        <v>29</v>
      </c>
      <c r="C44" s="4" t="s">
        <v>7</v>
      </c>
      <c r="D44" s="4" t="s">
        <v>23</v>
      </c>
      <c r="E44" s="10">
        <v>43015</v>
      </c>
      <c r="F44" s="11">
        <v>6090.5955999999996</v>
      </c>
      <c r="G44" s="16">
        <v>43043</v>
      </c>
      <c r="H44" s="15">
        <v>5551.1396000000004</v>
      </c>
      <c r="I44" s="2">
        <f t="shared" si="0"/>
        <v>28</v>
      </c>
    </row>
    <row r="45" spans="1:9" x14ac:dyDescent="0.3">
      <c r="A45" s="7">
        <v>109</v>
      </c>
      <c r="B45" s="3" t="s">
        <v>29</v>
      </c>
      <c r="C45" s="4" t="s">
        <v>7</v>
      </c>
      <c r="D45" s="4" t="s">
        <v>23</v>
      </c>
      <c r="E45" s="10">
        <v>43023</v>
      </c>
      <c r="F45" s="11">
        <v>4999.4495999999999</v>
      </c>
      <c r="G45" s="16">
        <v>43051</v>
      </c>
      <c r="H45" s="15">
        <v>4477.0218000000004</v>
      </c>
      <c r="I45" s="2">
        <f t="shared" si="0"/>
        <v>28</v>
      </c>
    </row>
    <row r="46" spans="1:9" x14ac:dyDescent="0.3">
      <c r="A46" s="7">
        <v>115</v>
      </c>
      <c r="B46" s="3" t="s">
        <v>29</v>
      </c>
      <c r="C46" s="4" t="s">
        <v>7</v>
      </c>
      <c r="D46" s="4" t="s">
        <v>23</v>
      </c>
      <c r="E46" s="10">
        <v>43039</v>
      </c>
      <c r="F46" s="11">
        <v>6350.9580000000005</v>
      </c>
      <c r="G46" s="16">
        <v>43067</v>
      </c>
      <c r="H46" s="15">
        <v>5839.6917999999996</v>
      </c>
      <c r="I46" s="2">
        <f t="shared" si="0"/>
        <v>28</v>
      </c>
    </row>
    <row r="47" spans="1:9" x14ac:dyDescent="0.3">
      <c r="A47" s="7">
        <v>113</v>
      </c>
      <c r="B47" s="3" t="s">
        <v>29</v>
      </c>
      <c r="C47" s="4" t="s">
        <v>7</v>
      </c>
      <c r="D47" s="4" t="s">
        <v>23</v>
      </c>
      <c r="E47" s="10">
        <v>43042</v>
      </c>
      <c r="F47" s="11">
        <v>6371.0690000000004</v>
      </c>
      <c r="G47" s="16">
        <v>43070</v>
      </c>
      <c r="H47" s="15">
        <v>5833.6184000000003</v>
      </c>
      <c r="I47" s="2">
        <f t="shared" si="0"/>
        <v>28</v>
      </c>
    </row>
    <row r="48" spans="1:9" x14ac:dyDescent="0.3">
      <c r="A48" s="7">
        <v>116</v>
      </c>
      <c r="B48" s="3" t="s">
        <v>31</v>
      </c>
      <c r="C48" s="4" t="s">
        <v>4</v>
      </c>
      <c r="D48" s="4" t="s">
        <v>23</v>
      </c>
      <c r="E48" s="10">
        <v>43048</v>
      </c>
      <c r="F48" s="11">
        <v>6320</v>
      </c>
      <c r="G48" s="16">
        <v>43076</v>
      </c>
      <c r="H48" s="15">
        <v>5833.6180000000004</v>
      </c>
      <c r="I48" s="2">
        <f t="shared" si="0"/>
        <v>28</v>
      </c>
    </row>
    <row r="49" spans="1:9" x14ac:dyDescent="0.3">
      <c r="A49" s="7">
        <v>117</v>
      </c>
      <c r="B49" s="3" t="s">
        <v>29</v>
      </c>
      <c r="C49" s="4" t="s">
        <v>7</v>
      </c>
      <c r="D49" s="4" t="s">
        <v>23</v>
      </c>
      <c r="E49" s="10">
        <v>43052</v>
      </c>
      <c r="F49" s="11">
        <v>6394.7828</v>
      </c>
      <c r="G49" s="16">
        <v>43080</v>
      </c>
      <c r="H49" s="15">
        <v>5866.7482</v>
      </c>
      <c r="I49" s="2">
        <f t="shared" si="0"/>
        <v>28</v>
      </c>
    </row>
    <row r="50" spans="1:9" x14ac:dyDescent="0.3">
      <c r="A50" s="7">
        <v>118</v>
      </c>
      <c r="B50" s="3" t="s">
        <v>29</v>
      </c>
      <c r="C50" s="4" t="s">
        <v>3</v>
      </c>
      <c r="D50" s="4" t="s">
        <v>23</v>
      </c>
      <c r="E50" s="10">
        <v>43054</v>
      </c>
      <c r="F50" s="11">
        <v>6600</v>
      </c>
      <c r="G50" s="16">
        <v>43082</v>
      </c>
      <c r="H50" s="15">
        <v>6070.9830000000002</v>
      </c>
      <c r="I50" s="2">
        <f t="shared" si="0"/>
        <v>28</v>
      </c>
    </row>
    <row r="51" spans="1:9" x14ac:dyDescent="0.3">
      <c r="A51" s="7">
        <v>120</v>
      </c>
      <c r="B51" s="3" t="s">
        <v>29</v>
      </c>
      <c r="C51" s="4" t="s">
        <v>7</v>
      </c>
      <c r="D51" s="4" t="s">
        <v>23</v>
      </c>
      <c r="E51" s="10">
        <v>43063</v>
      </c>
      <c r="F51" s="11">
        <v>6011.8190000000004</v>
      </c>
      <c r="G51" s="16">
        <v>43091</v>
      </c>
      <c r="H51" s="15">
        <v>5497.1210000000001</v>
      </c>
      <c r="I51" s="2">
        <f t="shared" si="0"/>
        <v>28</v>
      </c>
    </row>
    <row r="52" spans="1:9" x14ac:dyDescent="0.3">
      <c r="A52" s="7">
        <v>122</v>
      </c>
      <c r="B52" s="3" t="s">
        <v>29</v>
      </c>
      <c r="C52" s="4" t="s">
        <v>7</v>
      </c>
      <c r="D52" s="4" t="s">
        <v>23</v>
      </c>
      <c r="E52" s="10">
        <v>43068</v>
      </c>
      <c r="F52" s="11">
        <v>6600</v>
      </c>
      <c r="G52" s="16">
        <v>43096</v>
      </c>
      <c r="H52" s="15">
        <v>6084.7258000000002</v>
      </c>
      <c r="I52" s="2">
        <f t="shared" si="0"/>
        <v>28</v>
      </c>
    </row>
    <row r="53" spans="1:9" x14ac:dyDescent="0.3">
      <c r="A53" s="7">
        <v>123</v>
      </c>
      <c r="B53" s="3" t="s">
        <v>29</v>
      </c>
      <c r="C53" s="4" t="s">
        <v>7</v>
      </c>
      <c r="D53" s="4" t="s">
        <v>23</v>
      </c>
      <c r="E53" s="10">
        <v>43068</v>
      </c>
      <c r="F53" s="11">
        <v>6265.9279999999999</v>
      </c>
      <c r="G53" s="16">
        <v>43096</v>
      </c>
      <c r="H53" s="15">
        <v>5723.4328000000005</v>
      </c>
      <c r="I53" s="2">
        <f t="shared" si="0"/>
        <v>28</v>
      </c>
    </row>
    <row r="54" spans="1:9" x14ac:dyDescent="0.3">
      <c r="A54" s="7">
        <v>126</v>
      </c>
      <c r="B54" s="3" t="s">
        <v>29</v>
      </c>
      <c r="C54" s="4" t="s">
        <v>7</v>
      </c>
      <c r="D54" s="4" t="s">
        <v>23</v>
      </c>
      <c r="E54" s="10">
        <v>43088</v>
      </c>
      <c r="F54" s="11">
        <v>6430.1180000000004</v>
      </c>
      <c r="G54" s="16">
        <v>43116</v>
      </c>
      <c r="H54" s="15">
        <v>5871.3085999999994</v>
      </c>
      <c r="I54" s="2">
        <f t="shared" si="0"/>
        <v>28</v>
      </c>
    </row>
    <row r="55" spans="1:9" x14ac:dyDescent="0.3">
      <c r="A55" s="7">
        <v>127</v>
      </c>
      <c r="B55" s="3" t="s">
        <v>29</v>
      </c>
      <c r="C55" s="4" t="s">
        <v>16</v>
      </c>
      <c r="D55" s="4" t="s">
        <v>23</v>
      </c>
      <c r="E55" s="10">
        <v>43096</v>
      </c>
      <c r="F55" s="11">
        <v>6246</v>
      </c>
      <c r="G55" s="16">
        <v>43124</v>
      </c>
      <c r="H55" s="15">
        <v>5709.027</v>
      </c>
      <c r="I55" s="2">
        <f t="shared" si="0"/>
        <v>28</v>
      </c>
    </row>
    <row r="56" spans="1:9" x14ac:dyDescent="0.3">
      <c r="A56" s="7">
        <v>129</v>
      </c>
      <c r="B56" s="3" t="s">
        <v>29</v>
      </c>
      <c r="C56" s="4" t="s">
        <v>3</v>
      </c>
      <c r="D56" s="4" t="s">
        <v>23</v>
      </c>
      <c r="E56" s="10">
        <v>43105</v>
      </c>
      <c r="F56" s="11">
        <v>6627.4</v>
      </c>
      <c r="G56" s="16">
        <v>43133</v>
      </c>
      <c r="H56" s="15">
        <v>6106.6054000000004</v>
      </c>
      <c r="I56" s="2">
        <f t="shared" si="0"/>
        <v>28</v>
      </c>
    </row>
    <row r="57" spans="1:9" x14ac:dyDescent="0.3">
      <c r="A57" s="7">
        <v>130</v>
      </c>
      <c r="B57" s="3" t="s">
        <v>29</v>
      </c>
      <c r="C57" s="4" t="s">
        <v>7</v>
      </c>
      <c r="D57" s="4" t="s">
        <v>23</v>
      </c>
      <c r="E57" s="10">
        <v>43114</v>
      </c>
      <c r="F57" s="11">
        <v>6380.7224000000006</v>
      </c>
      <c r="G57" s="16">
        <v>43142</v>
      </c>
      <c r="H57" s="15">
        <v>5850.3188</v>
      </c>
      <c r="I57" s="2">
        <f t="shared" si="0"/>
        <v>28</v>
      </c>
    </row>
    <row r="58" spans="1:9" x14ac:dyDescent="0.3">
      <c r="A58" s="7">
        <v>133</v>
      </c>
      <c r="B58" s="3" t="s">
        <v>29</v>
      </c>
      <c r="C58" s="4" t="s">
        <v>7</v>
      </c>
      <c r="D58" s="4" t="s">
        <v>23</v>
      </c>
      <c r="E58" s="10">
        <v>43138</v>
      </c>
      <c r="F58" s="11">
        <v>6072.54</v>
      </c>
      <c r="G58" s="16">
        <v>43166</v>
      </c>
      <c r="H58" s="15">
        <v>5529.7885999999999</v>
      </c>
      <c r="I58" s="2">
        <f t="shared" si="0"/>
        <v>28</v>
      </c>
    </row>
    <row r="59" spans="1:9" x14ac:dyDescent="0.3">
      <c r="A59" s="7">
        <v>136</v>
      </c>
      <c r="B59" s="3" t="s">
        <v>29</v>
      </c>
      <c r="C59" s="4" t="s">
        <v>7</v>
      </c>
      <c r="D59" s="4" t="s">
        <v>23</v>
      </c>
      <c r="E59" s="10">
        <v>43157</v>
      </c>
      <c r="F59" s="11">
        <v>6328.4688000000006</v>
      </c>
      <c r="G59" s="16">
        <v>43185</v>
      </c>
      <c r="H59" s="15">
        <v>5778.4030000000002</v>
      </c>
      <c r="I59" s="2">
        <f t="shared" si="0"/>
        <v>28</v>
      </c>
    </row>
    <row r="60" spans="1:9" x14ac:dyDescent="0.3">
      <c r="A60" s="7">
        <v>138</v>
      </c>
      <c r="B60" s="3" t="s">
        <v>29</v>
      </c>
      <c r="C60" s="4" t="s">
        <v>7</v>
      </c>
      <c r="D60" s="4" t="s">
        <v>23</v>
      </c>
      <c r="E60" s="10">
        <v>43161</v>
      </c>
      <c r="F60" s="11">
        <v>6100.2795999999998</v>
      </c>
      <c r="G60" s="16">
        <v>43189</v>
      </c>
      <c r="H60" s="15">
        <v>5556.6354000000001</v>
      </c>
      <c r="I60" s="2">
        <f t="shared" si="0"/>
        <v>28</v>
      </c>
    </row>
    <row r="61" spans="1:9" x14ac:dyDescent="0.3">
      <c r="A61" s="7">
        <v>142</v>
      </c>
      <c r="B61" s="3" t="s">
        <v>29</v>
      </c>
      <c r="C61" s="4" t="s">
        <v>7</v>
      </c>
      <c r="D61" s="4" t="s">
        <v>23</v>
      </c>
      <c r="E61" s="10">
        <v>43180</v>
      </c>
      <c r="F61" s="11">
        <v>6457.4724000000006</v>
      </c>
      <c r="G61" s="16">
        <v>43208</v>
      </c>
      <c r="H61" s="15">
        <v>5923.9529999999995</v>
      </c>
      <c r="I61" s="2">
        <f t="shared" si="0"/>
        <v>28</v>
      </c>
    </row>
    <row r="62" spans="1:9" x14ac:dyDescent="0.3">
      <c r="A62" s="7">
        <v>145</v>
      </c>
      <c r="B62" s="3" t="s">
        <v>29</v>
      </c>
      <c r="C62" s="4" t="s">
        <v>7</v>
      </c>
      <c r="D62" s="4" t="s">
        <v>23</v>
      </c>
      <c r="E62" s="10">
        <v>43194</v>
      </c>
      <c r="F62" s="11">
        <v>6332.4809999999998</v>
      </c>
      <c r="G62" s="16">
        <v>43222</v>
      </c>
      <c r="H62" s="15">
        <v>5774.0483999999997</v>
      </c>
      <c r="I62" s="2">
        <f t="shared" si="0"/>
        <v>28</v>
      </c>
    </row>
    <row r="63" spans="1:9" x14ac:dyDescent="0.3">
      <c r="A63" s="7">
        <v>146</v>
      </c>
      <c r="B63" s="3" t="s">
        <v>29</v>
      </c>
      <c r="C63" s="4" t="s">
        <v>7</v>
      </c>
      <c r="D63" s="4" t="s">
        <v>23</v>
      </c>
      <c r="E63" s="10">
        <v>43197</v>
      </c>
      <c r="F63" s="11">
        <v>6282.5311999999994</v>
      </c>
      <c r="G63" s="16">
        <v>43225</v>
      </c>
      <c r="H63" s="15">
        <v>5734.9332000000004</v>
      </c>
      <c r="I63" s="2">
        <f t="shared" si="0"/>
        <v>28</v>
      </c>
    </row>
    <row r="64" spans="1:9" x14ac:dyDescent="0.3">
      <c r="A64" s="7">
        <v>148</v>
      </c>
      <c r="B64" s="3" t="s">
        <v>31</v>
      </c>
      <c r="C64" s="4" t="s">
        <v>17</v>
      </c>
      <c r="D64" s="4" t="s">
        <v>23</v>
      </c>
      <c r="E64" s="10">
        <v>43206</v>
      </c>
      <c r="F64" s="11">
        <v>6379.4</v>
      </c>
      <c r="G64" s="16">
        <v>43234</v>
      </c>
      <c r="H64" s="15">
        <v>5801.3392000000003</v>
      </c>
      <c r="I64" s="2">
        <f t="shared" si="0"/>
        <v>28</v>
      </c>
    </row>
    <row r="65" spans="1:9" x14ac:dyDescent="0.3">
      <c r="A65" s="7">
        <v>150</v>
      </c>
      <c r="B65" s="3" t="s">
        <v>29</v>
      </c>
      <c r="C65" s="4" t="s">
        <v>7</v>
      </c>
      <c r="D65" s="4" t="s">
        <v>23</v>
      </c>
      <c r="E65" s="10">
        <v>43213</v>
      </c>
      <c r="F65" s="11">
        <v>6382.9588000000003</v>
      </c>
      <c r="G65" s="16">
        <v>43241</v>
      </c>
      <c r="H65" s="15">
        <v>5840.01</v>
      </c>
      <c r="I65" s="2">
        <f t="shared" si="0"/>
        <v>28</v>
      </c>
    </row>
    <row r="66" spans="1:9" x14ac:dyDescent="0.3">
      <c r="A66" s="7">
        <v>151</v>
      </c>
      <c r="B66" s="3" t="s">
        <v>29</v>
      </c>
      <c r="C66" s="4" t="s">
        <v>7</v>
      </c>
      <c r="D66" s="4" t="s">
        <v>23</v>
      </c>
      <c r="E66" s="10">
        <v>43216</v>
      </c>
      <c r="F66" s="11">
        <v>6040.6448</v>
      </c>
      <c r="G66" s="16">
        <v>43244</v>
      </c>
      <c r="H66" s="15">
        <v>5475.1262000000006</v>
      </c>
      <c r="I66" s="2">
        <f t="shared" si="0"/>
        <v>28</v>
      </c>
    </row>
    <row r="67" spans="1:9" x14ac:dyDescent="0.3">
      <c r="A67" s="7">
        <v>153</v>
      </c>
      <c r="B67" s="3" t="s">
        <v>29</v>
      </c>
      <c r="C67" s="4" t="s">
        <v>7</v>
      </c>
      <c r="D67" s="4" t="s">
        <v>23</v>
      </c>
      <c r="E67" s="10">
        <v>43232</v>
      </c>
      <c r="F67" s="11">
        <v>6089.5696000000007</v>
      </c>
      <c r="G67" s="16">
        <v>43260</v>
      </c>
      <c r="H67" s="15">
        <v>5547.4508000000005</v>
      </c>
      <c r="I67" s="2">
        <f t="shared" ref="I67:I130" si="1">G67-E67</f>
        <v>28</v>
      </c>
    </row>
    <row r="68" spans="1:9" x14ac:dyDescent="0.3">
      <c r="A68" s="7">
        <v>156</v>
      </c>
      <c r="B68" s="3" t="s">
        <v>29</v>
      </c>
      <c r="C68" s="4" t="s">
        <v>7</v>
      </c>
      <c r="D68" s="4" t="s">
        <v>23</v>
      </c>
      <c r="E68" s="10">
        <v>43243</v>
      </c>
      <c r="F68" s="11">
        <v>6399.9110000000001</v>
      </c>
      <c r="G68" s="16">
        <v>43271</v>
      </c>
      <c r="H68" s="15">
        <v>5866.4293999999991</v>
      </c>
      <c r="I68" s="2">
        <f t="shared" si="1"/>
        <v>28</v>
      </c>
    </row>
    <row r="69" spans="1:9" x14ac:dyDescent="0.3">
      <c r="A69" s="7">
        <v>159</v>
      </c>
      <c r="B69" s="3" t="s">
        <v>29</v>
      </c>
      <c r="C69" s="4" t="s">
        <v>7</v>
      </c>
      <c r="D69" s="4" t="s">
        <v>23</v>
      </c>
      <c r="E69" s="10">
        <v>43268</v>
      </c>
      <c r="F69" s="11">
        <v>6881.8809999999994</v>
      </c>
      <c r="G69" s="16">
        <v>43296</v>
      </c>
      <c r="H69" s="15">
        <v>6337.8296</v>
      </c>
      <c r="I69" s="2">
        <f t="shared" si="1"/>
        <v>28</v>
      </c>
    </row>
    <row r="70" spans="1:9" x14ac:dyDescent="0.3">
      <c r="A70" s="7">
        <v>161</v>
      </c>
      <c r="B70" s="3" t="s">
        <v>29</v>
      </c>
      <c r="C70" s="4" t="s">
        <v>7</v>
      </c>
      <c r="D70" s="4" t="s">
        <v>23</v>
      </c>
      <c r="E70" s="10">
        <v>43268</v>
      </c>
      <c r="F70" s="11">
        <v>6495.6139999999996</v>
      </c>
      <c r="G70" s="16">
        <v>43296</v>
      </c>
      <c r="H70" s="15">
        <v>5987.6139999999996</v>
      </c>
      <c r="I70" s="2">
        <f t="shared" si="1"/>
        <v>28</v>
      </c>
    </row>
    <row r="71" spans="1:9" x14ac:dyDescent="0.3">
      <c r="A71" s="7">
        <v>164</v>
      </c>
      <c r="B71" s="3" t="s">
        <v>29</v>
      </c>
      <c r="C71" s="4" t="s">
        <v>7</v>
      </c>
      <c r="D71" s="4" t="s">
        <v>23</v>
      </c>
      <c r="E71" s="10">
        <v>43280</v>
      </c>
      <c r="F71" s="11">
        <v>7002.2880000000005</v>
      </c>
      <c r="G71" s="16">
        <v>43308</v>
      </c>
      <c r="H71" s="15">
        <v>6459.9462000000003</v>
      </c>
      <c r="I71" s="2">
        <f t="shared" si="1"/>
        <v>28</v>
      </c>
    </row>
    <row r="72" spans="1:9" x14ac:dyDescent="0.3">
      <c r="A72" s="7">
        <v>166</v>
      </c>
      <c r="B72" s="3" t="s">
        <v>29</v>
      </c>
      <c r="C72" s="4" t="s">
        <v>7</v>
      </c>
      <c r="D72" s="4" t="s">
        <v>23</v>
      </c>
      <c r="E72" s="10">
        <v>43296</v>
      </c>
      <c r="F72" s="11">
        <v>6297.357</v>
      </c>
      <c r="G72" s="16">
        <v>43324</v>
      </c>
      <c r="H72" s="15">
        <v>5758.7374</v>
      </c>
      <c r="I72" s="2">
        <f t="shared" si="1"/>
        <v>28</v>
      </c>
    </row>
    <row r="73" spans="1:9" x14ac:dyDescent="0.3">
      <c r="A73" s="7">
        <v>170</v>
      </c>
      <c r="B73" s="3" t="s">
        <v>29</v>
      </c>
      <c r="C73" s="4" t="s">
        <v>7</v>
      </c>
      <c r="D73" s="4" t="s">
        <v>23</v>
      </c>
      <c r="E73" s="10">
        <v>43302</v>
      </c>
      <c r="F73" s="11">
        <v>6379.2660000000005</v>
      </c>
      <c r="G73" s="16">
        <v>43330</v>
      </c>
      <c r="H73" s="15">
        <v>5810.3757999999998</v>
      </c>
      <c r="I73" s="2">
        <f t="shared" si="1"/>
        <v>28</v>
      </c>
    </row>
    <row r="74" spans="1:9" x14ac:dyDescent="0.3">
      <c r="A74" s="7">
        <v>173</v>
      </c>
      <c r="B74" s="3" t="s">
        <v>29</v>
      </c>
      <c r="C74" s="4" t="s">
        <v>7</v>
      </c>
      <c r="D74" s="4" t="s">
        <v>23</v>
      </c>
      <c r="E74" s="10">
        <v>43322</v>
      </c>
      <c r="F74" s="11">
        <v>6384.576</v>
      </c>
      <c r="G74" s="16">
        <v>43350</v>
      </c>
      <c r="H74" s="15">
        <v>5845.6947999999993</v>
      </c>
      <c r="I74" s="2">
        <f t="shared" si="1"/>
        <v>28</v>
      </c>
    </row>
    <row r="75" spans="1:9" x14ac:dyDescent="0.3">
      <c r="A75" s="7">
        <v>175</v>
      </c>
      <c r="B75" s="3" t="s">
        <v>29</v>
      </c>
      <c r="C75" s="4" t="s">
        <v>7</v>
      </c>
      <c r="D75" s="4" t="s">
        <v>23</v>
      </c>
      <c r="E75" s="10">
        <v>43342</v>
      </c>
      <c r="F75" s="11">
        <v>6491.8649999999998</v>
      </c>
      <c r="G75" s="16">
        <v>43370</v>
      </c>
      <c r="H75" s="15">
        <v>5975.0946000000004</v>
      </c>
      <c r="I75" s="2">
        <f t="shared" si="1"/>
        <v>28</v>
      </c>
    </row>
    <row r="76" spans="1:9" x14ac:dyDescent="0.3">
      <c r="A76" s="7">
        <v>178</v>
      </c>
      <c r="B76" s="3" t="s">
        <v>29</v>
      </c>
      <c r="C76" s="4" t="s">
        <v>7</v>
      </c>
      <c r="D76" s="4" t="s">
        <v>23</v>
      </c>
      <c r="E76" s="10">
        <v>43342</v>
      </c>
      <c r="F76" s="11">
        <v>6534.2430000000004</v>
      </c>
      <c r="G76" s="16">
        <v>43370</v>
      </c>
      <c r="H76" s="15">
        <v>5997.0730000000003</v>
      </c>
      <c r="I76" s="2">
        <f t="shared" si="1"/>
        <v>28</v>
      </c>
    </row>
    <row r="77" spans="1:9" x14ac:dyDescent="0.3">
      <c r="A77" s="7">
        <v>176</v>
      </c>
      <c r="B77" s="3" t="s">
        <v>29</v>
      </c>
      <c r="C77" s="4" t="s">
        <v>7</v>
      </c>
      <c r="D77" s="4" t="s">
        <v>23</v>
      </c>
      <c r="E77" s="10">
        <v>43343</v>
      </c>
      <c r="F77" s="11">
        <v>6110.8279999999995</v>
      </c>
      <c r="G77" s="16">
        <v>43371</v>
      </c>
      <c r="H77" s="15">
        <v>5574.3675999999996</v>
      </c>
      <c r="I77" s="2">
        <f t="shared" si="1"/>
        <v>28</v>
      </c>
    </row>
    <row r="78" spans="1:9" x14ac:dyDescent="0.3">
      <c r="A78" s="7">
        <v>181</v>
      </c>
      <c r="B78" s="3" t="s">
        <v>29</v>
      </c>
      <c r="C78" s="4" t="s">
        <v>7</v>
      </c>
      <c r="D78" s="4" t="s">
        <v>23</v>
      </c>
      <c r="E78" s="10">
        <v>43378</v>
      </c>
      <c r="F78" s="11">
        <v>6724.5380000000005</v>
      </c>
      <c r="G78" s="16">
        <v>43406</v>
      </c>
      <c r="H78" s="15">
        <v>6214.0676000000003</v>
      </c>
      <c r="I78" s="2">
        <f t="shared" si="1"/>
        <v>28</v>
      </c>
    </row>
    <row r="79" spans="1:9" x14ac:dyDescent="0.3">
      <c r="A79" s="7">
        <v>184</v>
      </c>
      <c r="B79" s="3" t="s">
        <v>31</v>
      </c>
      <c r="C79" s="4" t="s">
        <v>17</v>
      </c>
      <c r="D79" s="4" t="s">
        <v>23</v>
      </c>
      <c r="E79" s="10">
        <v>43385</v>
      </c>
      <c r="F79" s="11">
        <v>6006.1809999999996</v>
      </c>
      <c r="G79" s="16">
        <v>43413</v>
      </c>
      <c r="H79" s="15">
        <v>5474.5694000000003</v>
      </c>
      <c r="I79" s="2">
        <f t="shared" si="1"/>
        <v>28</v>
      </c>
    </row>
    <row r="80" spans="1:9" x14ac:dyDescent="0.3">
      <c r="A80" s="7">
        <v>185</v>
      </c>
      <c r="B80" s="3" t="s">
        <v>29</v>
      </c>
      <c r="C80" s="4" t="s">
        <v>7</v>
      </c>
      <c r="D80" s="4" t="s">
        <v>23</v>
      </c>
      <c r="E80" s="10">
        <v>43389</v>
      </c>
      <c r="F80" s="11">
        <v>6490.598</v>
      </c>
      <c r="G80" s="16">
        <v>43417</v>
      </c>
      <c r="H80" s="15">
        <v>5951.7143999999998</v>
      </c>
      <c r="I80" s="2">
        <f t="shared" si="1"/>
        <v>28</v>
      </c>
    </row>
    <row r="81" spans="1:9" x14ac:dyDescent="0.3">
      <c r="A81" s="7">
        <v>189</v>
      </c>
      <c r="B81" s="3" t="s">
        <v>31</v>
      </c>
      <c r="C81" s="4" t="s">
        <v>3</v>
      </c>
      <c r="D81" s="4" t="s">
        <v>23</v>
      </c>
      <c r="E81" s="10">
        <v>43413</v>
      </c>
      <c r="F81" s="11">
        <v>5975</v>
      </c>
      <c r="G81" s="16">
        <v>43441</v>
      </c>
      <c r="H81" s="15">
        <v>5436.8717999999999</v>
      </c>
      <c r="I81" s="2">
        <f t="shared" si="1"/>
        <v>28</v>
      </c>
    </row>
    <row r="82" spans="1:9" x14ac:dyDescent="0.3">
      <c r="A82" s="7">
        <v>190</v>
      </c>
      <c r="B82" s="3" t="s">
        <v>29</v>
      </c>
      <c r="C82" s="9" t="s">
        <v>7</v>
      </c>
      <c r="D82" s="4" t="s">
        <v>23</v>
      </c>
      <c r="E82" s="10">
        <v>43422</v>
      </c>
      <c r="F82" s="11">
        <v>6233.9319999999998</v>
      </c>
      <c r="G82" s="16">
        <v>43450</v>
      </c>
      <c r="H82" s="15">
        <v>5707.9102000000003</v>
      </c>
      <c r="I82" s="2">
        <f t="shared" si="1"/>
        <v>28</v>
      </c>
    </row>
    <row r="83" spans="1:9" x14ac:dyDescent="0.3">
      <c r="A83" s="7">
        <v>191</v>
      </c>
      <c r="B83" s="3" t="s">
        <v>29</v>
      </c>
      <c r="C83" s="4" t="s">
        <v>7</v>
      </c>
      <c r="D83" s="4" t="s">
        <v>23</v>
      </c>
      <c r="E83" s="10">
        <v>43422</v>
      </c>
      <c r="F83" s="11">
        <v>5984.1530000000002</v>
      </c>
      <c r="G83" s="16">
        <v>43450</v>
      </c>
      <c r="H83" s="15">
        <v>5443.4256000000005</v>
      </c>
      <c r="I83" s="2">
        <f t="shared" si="1"/>
        <v>28</v>
      </c>
    </row>
    <row r="84" spans="1:9" x14ac:dyDescent="0.3">
      <c r="A84" s="7">
        <v>196</v>
      </c>
      <c r="B84" s="3" t="s">
        <v>29</v>
      </c>
      <c r="C84" s="4" t="s">
        <v>7</v>
      </c>
      <c r="D84" s="4" t="s">
        <v>23</v>
      </c>
      <c r="E84" s="10">
        <v>43455</v>
      </c>
      <c r="F84" s="11">
        <v>6981.192</v>
      </c>
      <c r="G84" s="16">
        <v>43483</v>
      </c>
      <c r="H84" s="15">
        <v>6436.6597999999994</v>
      </c>
      <c r="I84" s="2">
        <f t="shared" si="1"/>
        <v>28</v>
      </c>
    </row>
    <row r="85" spans="1:9" x14ac:dyDescent="0.3">
      <c r="A85" s="7">
        <v>198</v>
      </c>
      <c r="B85" s="3" t="s">
        <v>29</v>
      </c>
      <c r="C85" s="4" t="s">
        <v>7</v>
      </c>
      <c r="D85" s="4" t="s">
        <v>23</v>
      </c>
      <c r="E85" s="10">
        <v>43455</v>
      </c>
      <c r="F85" s="11">
        <v>6137.7080000000005</v>
      </c>
      <c r="G85" s="16">
        <v>43483</v>
      </c>
      <c r="H85" s="15">
        <v>5601.6844000000001</v>
      </c>
      <c r="I85" s="2">
        <f t="shared" si="1"/>
        <v>28</v>
      </c>
    </row>
    <row r="86" spans="1:9" x14ac:dyDescent="0.3">
      <c r="A86" s="7">
        <v>201</v>
      </c>
      <c r="B86" s="3" t="s">
        <v>29</v>
      </c>
      <c r="C86" s="4" t="s">
        <v>7</v>
      </c>
      <c r="D86" s="4" t="s">
        <v>23</v>
      </c>
      <c r="E86" s="10">
        <v>43464</v>
      </c>
      <c r="F86" s="11">
        <v>6430.7910000000002</v>
      </c>
      <c r="G86" s="16">
        <v>43492</v>
      </c>
      <c r="H86" s="15">
        <v>5875.0686000000005</v>
      </c>
      <c r="I86" s="2">
        <f t="shared" si="1"/>
        <v>28</v>
      </c>
    </row>
    <row r="87" spans="1:9" x14ac:dyDescent="0.3">
      <c r="A87" s="7">
        <v>204</v>
      </c>
      <c r="B87" s="3" t="s">
        <v>29</v>
      </c>
      <c r="C87" s="4" t="s">
        <v>7</v>
      </c>
      <c r="D87" s="4" t="s">
        <v>23</v>
      </c>
      <c r="E87" s="10">
        <v>43497</v>
      </c>
      <c r="F87" s="11">
        <v>6297.5660000000007</v>
      </c>
      <c r="G87" s="16">
        <v>43525</v>
      </c>
      <c r="H87" s="15">
        <v>5751.7626</v>
      </c>
      <c r="I87" s="2">
        <f t="shared" si="1"/>
        <v>28</v>
      </c>
    </row>
    <row r="88" spans="1:9" x14ac:dyDescent="0.3">
      <c r="A88" s="7">
        <v>205</v>
      </c>
      <c r="B88" s="3" t="s">
        <v>29</v>
      </c>
      <c r="C88" s="4" t="s">
        <v>7</v>
      </c>
      <c r="D88" s="4" t="s">
        <v>23</v>
      </c>
      <c r="E88" s="10">
        <v>43500</v>
      </c>
      <c r="F88" s="11">
        <v>6225.1550000000007</v>
      </c>
      <c r="G88" s="16">
        <v>43528</v>
      </c>
      <c r="H88" s="15">
        <v>5689.2834000000003</v>
      </c>
      <c r="I88" s="2">
        <f t="shared" si="1"/>
        <v>28</v>
      </c>
    </row>
    <row r="89" spans="1:9" x14ac:dyDescent="0.3">
      <c r="A89" s="7">
        <v>208</v>
      </c>
      <c r="B89" s="3" t="s">
        <v>29</v>
      </c>
      <c r="C89" s="4" t="s">
        <v>7</v>
      </c>
      <c r="D89" s="4" t="s">
        <v>23</v>
      </c>
      <c r="E89" s="10">
        <v>43514</v>
      </c>
      <c r="F89" s="11">
        <v>6300.0375999999997</v>
      </c>
      <c r="G89" s="16">
        <v>43542</v>
      </c>
      <c r="H89" s="15">
        <v>5762.0644000000002</v>
      </c>
      <c r="I89" s="2">
        <f t="shared" si="1"/>
        <v>28</v>
      </c>
    </row>
    <row r="90" spans="1:9" x14ac:dyDescent="0.3">
      <c r="A90" s="7">
        <v>209</v>
      </c>
      <c r="B90" s="3" t="s">
        <v>31</v>
      </c>
      <c r="C90" s="4" t="s">
        <v>17</v>
      </c>
      <c r="D90" s="4" t="s">
        <v>23</v>
      </c>
      <c r="E90" s="10">
        <v>43521</v>
      </c>
      <c r="F90" s="11">
        <v>5900</v>
      </c>
      <c r="G90" s="16">
        <v>43549</v>
      </c>
      <c r="H90" s="15">
        <v>5357.9138000000003</v>
      </c>
      <c r="I90" s="2">
        <f t="shared" si="1"/>
        <v>28</v>
      </c>
    </row>
    <row r="91" spans="1:9" x14ac:dyDescent="0.3">
      <c r="A91" s="7">
        <v>212</v>
      </c>
      <c r="B91" s="3" t="s">
        <v>29</v>
      </c>
      <c r="C91" s="4" t="s">
        <v>7</v>
      </c>
      <c r="D91" s="4" t="s">
        <v>23</v>
      </c>
      <c r="E91" s="10">
        <v>43533</v>
      </c>
      <c r="F91" s="11">
        <v>6381.4319999999998</v>
      </c>
      <c r="G91" s="16">
        <v>43561</v>
      </c>
      <c r="H91" s="15">
        <v>5802.6559999999999</v>
      </c>
      <c r="I91" s="2">
        <f t="shared" si="1"/>
        <v>28</v>
      </c>
    </row>
    <row r="92" spans="1:9" x14ac:dyDescent="0.3">
      <c r="A92" s="7">
        <v>215</v>
      </c>
      <c r="B92" s="3" t="s">
        <v>29</v>
      </c>
      <c r="C92" s="4" t="s">
        <v>7</v>
      </c>
      <c r="D92" s="4" t="s">
        <v>23</v>
      </c>
      <c r="E92" s="10">
        <v>43543</v>
      </c>
      <c r="F92" s="11">
        <v>6420.0680000000002</v>
      </c>
      <c r="G92" s="16">
        <v>43571</v>
      </c>
      <c r="H92" s="15">
        <v>5879.7723999999998</v>
      </c>
      <c r="I92" s="2">
        <f t="shared" si="1"/>
        <v>28</v>
      </c>
    </row>
    <row r="93" spans="1:9" x14ac:dyDescent="0.3">
      <c r="A93" s="7">
        <v>216</v>
      </c>
      <c r="B93" s="3" t="s">
        <v>29</v>
      </c>
      <c r="C93" s="4" t="s">
        <v>7</v>
      </c>
      <c r="D93" s="4" t="s">
        <v>23</v>
      </c>
      <c r="E93" s="10">
        <v>43543</v>
      </c>
      <c r="F93" s="11">
        <v>6383.8870000000006</v>
      </c>
      <c r="G93" s="16">
        <v>43571</v>
      </c>
      <c r="H93" s="15">
        <v>5842.7883999999995</v>
      </c>
      <c r="I93" s="2">
        <f t="shared" si="1"/>
        <v>28</v>
      </c>
    </row>
    <row r="94" spans="1:9" x14ac:dyDescent="0.3">
      <c r="A94" s="7">
        <v>221</v>
      </c>
      <c r="B94" s="3" t="s">
        <v>29</v>
      </c>
      <c r="C94" s="4" t="s">
        <v>7</v>
      </c>
      <c r="D94" s="4" t="s">
        <v>23</v>
      </c>
      <c r="E94" s="10">
        <v>43567</v>
      </c>
      <c r="F94" s="11">
        <v>6020.7103999999999</v>
      </c>
      <c r="G94" s="16">
        <v>43595</v>
      </c>
      <c r="H94" s="15">
        <v>5457.2407999999996</v>
      </c>
      <c r="I94" s="2">
        <f t="shared" si="1"/>
        <v>28</v>
      </c>
    </row>
    <row r="95" spans="1:9" x14ac:dyDescent="0.3">
      <c r="A95" s="7">
        <v>222</v>
      </c>
      <c r="B95" s="3" t="s">
        <v>31</v>
      </c>
      <c r="C95" s="4" t="s">
        <v>17</v>
      </c>
      <c r="D95" s="4" t="s">
        <v>23</v>
      </c>
      <c r="E95" s="10">
        <v>43570</v>
      </c>
      <c r="F95" s="11">
        <v>5630</v>
      </c>
      <c r="G95" s="16">
        <v>43598</v>
      </c>
      <c r="H95" s="15">
        <v>5102.0407999999998</v>
      </c>
      <c r="I95" s="2">
        <f t="shared" si="1"/>
        <v>28</v>
      </c>
    </row>
    <row r="96" spans="1:9" x14ac:dyDescent="0.3">
      <c r="A96" s="7">
        <v>225</v>
      </c>
      <c r="B96" s="3" t="s">
        <v>29</v>
      </c>
      <c r="C96" s="4" t="s">
        <v>7</v>
      </c>
      <c r="D96" s="4" t="s">
        <v>23</v>
      </c>
      <c r="E96" s="10">
        <v>43578</v>
      </c>
      <c r="F96" s="11">
        <v>6200.3190000000004</v>
      </c>
      <c r="G96" s="16">
        <v>43606</v>
      </c>
      <c r="H96" s="15">
        <v>5667.1269999999995</v>
      </c>
      <c r="I96" s="2">
        <f t="shared" si="1"/>
        <v>28</v>
      </c>
    </row>
    <row r="97" spans="1:9" x14ac:dyDescent="0.3">
      <c r="A97" s="7">
        <v>231</v>
      </c>
      <c r="B97" s="3" t="s">
        <v>29</v>
      </c>
      <c r="C97" s="4" t="s">
        <v>7</v>
      </c>
      <c r="D97" s="4" t="s">
        <v>23</v>
      </c>
      <c r="E97" s="10">
        <v>43608</v>
      </c>
      <c r="F97" s="11">
        <v>6040.1050000000005</v>
      </c>
      <c r="G97" s="16">
        <v>43636</v>
      </c>
      <c r="H97" s="15">
        <v>5509.4492</v>
      </c>
      <c r="I97" s="2">
        <f t="shared" si="1"/>
        <v>28</v>
      </c>
    </row>
    <row r="98" spans="1:9" x14ac:dyDescent="0.3">
      <c r="A98" s="7">
        <v>232</v>
      </c>
      <c r="B98" s="3" t="s">
        <v>29</v>
      </c>
      <c r="C98" s="4" t="s">
        <v>7</v>
      </c>
      <c r="D98" s="4" t="s">
        <v>23</v>
      </c>
      <c r="E98" s="10">
        <v>43618</v>
      </c>
      <c r="F98" s="11">
        <v>5882.0990000000002</v>
      </c>
      <c r="G98" s="16">
        <v>43646</v>
      </c>
      <c r="H98" s="15">
        <v>5336.3843999999999</v>
      </c>
      <c r="I98" s="2">
        <f t="shared" si="1"/>
        <v>28</v>
      </c>
    </row>
    <row r="99" spans="1:9" x14ac:dyDescent="0.3">
      <c r="A99" s="7">
        <v>235</v>
      </c>
      <c r="B99" s="3" t="s">
        <v>29</v>
      </c>
      <c r="C99" s="4" t="s">
        <v>7</v>
      </c>
      <c r="D99" s="4" t="s">
        <v>23</v>
      </c>
      <c r="E99" s="10">
        <v>43633</v>
      </c>
      <c r="F99" s="11">
        <v>6066.4930000000004</v>
      </c>
      <c r="G99" s="16">
        <v>43661</v>
      </c>
      <c r="H99" s="15">
        <v>5536.6299999999992</v>
      </c>
      <c r="I99" s="2">
        <f t="shared" si="1"/>
        <v>28</v>
      </c>
    </row>
    <row r="100" spans="1:9" x14ac:dyDescent="0.3">
      <c r="A100" s="7">
        <v>237</v>
      </c>
      <c r="B100" s="3" t="s">
        <v>29</v>
      </c>
      <c r="C100" s="4" t="s">
        <v>7</v>
      </c>
      <c r="D100" s="4" t="s">
        <v>23</v>
      </c>
      <c r="E100" s="10">
        <v>43648</v>
      </c>
      <c r="F100" s="11">
        <v>6431.0929999999998</v>
      </c>
      <c r="G100" s="16">
        <v>43676</v>
      </c>
      <c r="H100" s="15">
        <v>5884.0150000000003</v>
      </c>
      <c r="I100" s="2">
        <f t="shared" si="1"/>
        <v>28</v>
      </c>
    </row>
    <row r="101" spans="1:9" x14ac:dyDescent="0.3">
      <c r="A101" s="7">
        <v>238</v>
      </c>
      <c r="B101" s="3" t="s">
        <v>29</v>
      </c>
      <c r="C101" s="4" t="s">
        <v>7</v>
      </c>
      <c r="D101" s="4" t="s">
        <v>23</v>
      </c>
      <c r="E101" s="10">
        <v>43653</v>
      </c>
      <c r="F101" s="11">
        <v>6041.59</v>
      </c>
      <c r="G101" s="16">
        <v>43681</v>
      </c>
      <c r="H101" s="15">
        <v>5515.5860000000002</v>
      </c>
      <c r="I101" s="2">
        <f t="shared" si="1"/>
        <v>28</v>
      </c>
    </row>
    <row r="102" spans="1:9" x14ac:dyDescent="0.3">
      <c r="A102" s="7">
        <v>239</v>
      </c>
      <c r="B102" s="3" t="s">
        <v>29</v>
      </c>
      <c r="C102" s="4" t="s">
        <v>7</v>
      </c>
      <c r="D102" s="4" t="s">
        <v>23</v>
      </c>
      <c r="E102" s="10">
        <v>43662</v>
      </c>
      <c r="F102" s="11">
        <v>5785.9930000000004</v>
      </c>
      <c r="G102" s="16">
        <v>43690</v>
      </c>
      <c r="H102" s="15">
        <v>5245.7067999999999</v>
      </c>
      <c r="I102" s="2">
        <f t="shared" si="1"/>
        <v>28</v>
      </c>
    </row>
    <row r="103" spans="1:9" x14ac:dyDescent="0.3">
      <c r="A103" s="7">
        <v>241</v>
      </c>
      <c r="B103" s="3" t="s">
        <v>31</v>
      </c>
      <c r="C103" s="4" t="s">
        <v>17</v>
      </c>
      <c r="D103" s="4" t="s">
        <v>23</v>
      </c>
      <c r="E103" s="10">
        <v>43667</v>
      </c>
      <c r="F103" s="11">
        <v>6268.0779999999995</v>
      </c>
      <c r="G103" s="16">
        <v>43695</v>
      </c>
      <c r="H103" s="15">
        <v>5736.6372000000001</v>
      </c>
      <c r="I103" s="2">
        <f t="shared" si="1"/>
        <v>28</v>
      </c>
    </row>
    <row r="104" spans="1:9" x14ac:dyDescent="0.3">
      <c r="A104" s="7">
        <v>242</v>
      </c>
      <c r="B104" s="3" t="s">
        <v>29</v>
      </c>
      <c r="C104" s="4" t="s">
        <v>7</v>
      </c>
      <c r="D104" s="4" t="s">
        <v>23</v>
      </c>
      <c r="E104" s="10">
        <v>43669</v>
      </c>
      <c r="F104" s="11">
        <v>6225.7</v>
      </c>
      <c r="G104" s="16">
        <v>43697</v>
      </c>
      <c r="H104" s="15">
        <v>5657.5686000000005</v>
      </c>
      <c r="I104" s="2">
        <f t="shared" si="1"/>
        <v>28</v>
      </c>
    </row>
    <row r="105" spans="1:9" x14ac:dyDescent="0.3">
      <c r="A105" s="7">
        <v>245</v>
      </c>
      <c r="B105" s="3" t="s">
        <v>29</v>
      </c>
      <c r="C105" s="4" t="s">
        <v>7</v>
      </c>
      <c r="D105" s="4" t="s">
        <v>23</v>
      </c>
      <c r="E105" s="10">
        <v>43703</v>
      </c>
      <c r="F105" s="11">
        <v>5616.357</v>
      </c>
      <c r="G105" s="16">
        <v>43731</v>
      </c>
      <c r="H105" s="15">
        <v>5090.8968000000004</v>
      </c>
      <c r="I105" s="2">
        <f t="shared" si="1"/>
        <v>28</v>
      </c>
    </row>
    <row r="106" spans="1:9" x14ac:dyDescent="0.3">
      <c r="A106" s="7">
        <v>246</v>
      </c>
      <c r="B106" s="3" t="s">
        <v>29</v>
      </c>
      <c r="C106" s="4" t="s">
        <v>7</v>
      </c>
      <c r="D106" s="4" t="s">
        <v>23</v>
      </c>
      <c r="E106" s="10">
        <v>43707</v>
      </c>
      <c r="F106" s="11">
        <v>6041.6170000000002</v>
      </c>
      <c r="G106" s="16">
        <v>43735</v>
      </c>
      <c r="H106" s="15">
        <v>5513.1228000000001</v>
      </c>
      <c r="I106" s="2">
        <f t="shared" si="1"/>
        <v>28</v>
      </c>
    </row>
    <row r="107" spans="1:9" x14ac:dyDescent="0.3">
      <c r="A107" s="7">
        <v>248</v>
      </c>
      <c r="B107" s="3" t="s">
        <v>29</v>
      </c>
      <c r="C107" s="4" t="s">
        <v>7</v>
      </c>
      <c r="D107" s="4" t="s">
        <v>23</v>
      </c>
      <c r="E107" s="10">
        <v>43718</v>
      </c>
      <c r="F107" s="11">
        <v>6359.9580000000005</v>
      </c>
      <c r="G107" s="16">
        <v>43746</v>
      </c>
      <c r="H107" s="15">
        <v>5830.7925999999998</v>
      </c>
      <c r="I107" s="2">
        <f t="shared" si="1"/>
        <v>28</v>
      </c>
    </row>
    <row r="108" spans="1:9" x14ac:dyDescent="0.3">
      <c r="A108" s="7">
        <v>249</v>
      </c>
      <c r="B108" s="3" t="s">
        <v>29</v>
      </c>
      <c r="C108" s="4" t="s">
        <v>7</v>
      </c>
      <c r="D108" s="4" t="s">
        <v>23</v>
      </c>
      <c r="E108" s="10">
        <v>43725</v>
      </c>
      <c r="F108" s="11">
        <v>6000.1</v>
      </c>
      <c r="G108" s="16">
        <v>43753</v>
      </c>
      <c r="H108" s="15">
        <v>5472.1646000000001</v>
      </c>
      <c r="I108" s="2">
        <f t="shared" si="1"/>
        <v>28</v>
      </c>
    </row>
    <row r="109" spans="1:9" x14ac:dyDescent="0.3">
      <c r="A109" s="7">
        <v>253</v>
      </c>
      <c r="B109" s="3" t="s">
        <v>29</v>
      </c>
      <c r="C109" s="4" t="s">
        <v>7</v>
      </c>
      <c r="D109" s="4" t="s">
        <v>23</v>
      </c>
      <c r="E109" s="10">
        <v>43741</v>
      </c>
      <c r="F109" s="11">
        <v>4117.3379999999997</v>
      </c>
      <c r="G109" s="16">
        <v>43769</v>
      </c>
      <c r="H109" s="15">
        <v>3597.2938000000004</v>
      </c>
      <c r="I109" s="2">
        <f t="shared" si="1"/>
        <v>28</v>
      </c>
    </row>
    <row r="110" spans="1:9" x14ac:dyDescent="0.3">
      <c r="A110" s="7">
        <v>255</v>
      </c>
      <c r="B110" s="3" t="s">
        <v>29</v>
      </c>
      <c r="C110" s="4" t="s">
        <v>7</v>
      </c>
      <c r="D110" s="4" t="s">
        <v>23</v>
      </c>
      <c r="E110" s="10">
        <v>43756</v>
      </c>
      <c r="F110" s="11">
        <v>6130.067</v>
      </c>
      <c r="G110" s="16">
        <v>43784</v>
      </c>
      <c r="H110" s="15">
        <v>5622.8544000000002</v>
      </c>
      <c r="I110" s="2">
        <f t="shared" si="1"/>
        <v>28</v>
      </c>
    </row>
    <row r="111" spans="1:9" x14ac:dyDescent="0.3">
      <c r="A111" s="7">
        <v>258</v>
      </c>
      <c r="B111" s="3" t="s">
        <v>29</v>
      </c>
      <c r="C111" s="4" t="s">
        <v>7</v>
      </c>
      <c r="D111" s="4" t="s">
        <v>23</v>
      </c>
      <c r="E111" s="10">
        <v>43769</v>
      </c>
      <c r="F111" s="11">
        <v>5761.951</v>
      </c>
      <c r="G111" s="16">
        <v>43797</v>
      </c>
      <c r="H111" s="15">
        <v>5206.0681999999997</v>
      </c>
      <c r="I111" s="2">
        <f t="shared" si="1"/>
        <v>28</v>
      </c>
    </row>
    <row r="112" spans="1:9" x14ac:dyDescent="0.3">
      <c r="A112" s="7">
        <v>260</v>
      </c>
      <c r="B112" s="3" t="s">
        <v>29</v>
      </c>
      <c r="C112" s="4" t="s">
        <v>7</v>
      </c>
      <c r="D112" s="4" t="s">
        <v>23</v>
      </c>
      <c r="E112" s="10">
        <v>43772</v>
      </c>
      <c r="F112" s="11">
        <v>6320.7860000000001</v>
      </c>
      <c r="G112" s="16">
        <v>43800</v>
      </c>
      <c r="H112" s="15">
        <v>5787.5630000000001</v>
      </c>
      <c r="I112" s="2">
        <f t="shared" si="1"/>
        <v>28</v>
      </c>
    </row>
    <row r="113" spans="1:9" x14ac:dyDescent="0.3">
      <c r="A113" s="7">
        <v>2</v>
      </c>
      <c r="B113" s="3" t="s">
        <v>30</v>
      </c>
      <c r="C113" s="3" t="s">
        <v>2</v>
      </c>
      <c r="D113" s="3" t="s">
        <v>24</v>
      </c>
      <c r="E113" s="10">
        <v>42566</v>
      </c>
      <c r="F113" s="11">
        <v>977.5440000000001</v>
      </c>
      <c r="G113" s="14">
        <v>42594</v>
      </c>
      <c r="H113" s="15">
        <v>877.5440000000001</v>
      </c>
      <c r="I113" s="2">
        <f t="shared" si="1"/>
        <v>28</v>
      </c>
    </row>
    <row r="114" spans="1:9" x14ac:dyDescent="0.3">
      <c r="A114" s="7">
        <v>3</v>
      </c>
      <c r="B114" s="3" t="s">
        <v>30</v>
      </c>
      <c r="C114" s="3" t="s">
        <v>2</v>
      </c>
      <c r="D114" s="3" t="s">
        <v>24</v>
      </c>
      <c r="E114" s="10">
        <v>42566</v>
      </c>
      <c r="F114" s="11">
        <v>4700.2980000000007</v>
      </c>
      <c r="G114" s="14">
        <v>42594</v>
      </c>
      <c r="H114" s="15">
        <v>4583.6531999999997</v>
      </c>
      <c r="I114" s="2">
        <f t="shared" si="1"/>
        <v>28</v>
      </c>
    </row>
    <row r="115" spans="1:9" x14ac:dyDescent="0.3">
      <c r="A115" s="7">
        <v>5</v>
      </c>
      <c r="B115" s="3" t="s">
        <v>30</v>
      </c>
      <c r="C115" s="3" t="s">
        <v>2</v>
      </c>
      <c r="D115" s="3" t="s">
        <v>24</v>
      </c>
      <c r="E115" s="10">
        <v>42575</v>
      </c>
      <c r="F115" s="11">
        <v>6295.1165999999994</v>
      </c>
      <c r="G115" s="14">
        <v>42603</v>
      </c>
      <c r="H115" s="15">
        <v>6195.1165999999994</v>
      </c>
      <c r="I115" s="2">
        <f t="shared" si="1"/>
        <v>28</v>
      </c>
    </row>
    <row r="116" spans="1:9" x14ac:dyDescent="0.3">
      <c r="A116" s="7">
        <v>8</v>
      </c>
      <c r="B116" s="3" t="s">
        <v>30</v>
      </c>
      <c r="C116" s="3" t="s">
        <v>2</v>
      </c>
      <c r="D116" s="3" t="s">
        <v>24</v>
      </c>
      <c r="E116" s="10">
        <v>42591</v>
      </c>
      <c r="F116" s="11">
        <v>6440.2928000000002</v>
      </c>
      <c r="G116" s="14">
        <v>42619</v>
      </c>
      <c r="H116" s="15">
        <v>6321.1783999999998</v>
      </c>
      <c r="I116" s="2">
        <f t="shared" si="1"/>
        <v>28</v>
      </c>
    </row>
    <row r="117" spans="1:9" x14ac:dyDescent="0.3">
      <c r="A117" s="7">
        <v>24</v>
      </c>
      <c r="B117" s="3" t="s">
        <v>32</v>
      </c>
      <c r="C117" s="3" t="s">
        <v>6</v>
      </c>
      <c r="D117" s="3" t="s">
        <v>24</v>
      </c>
      <c r="E117" s="10">
        <v>42662</v>
      </c>
      <c r="F117" s="11">
        <v>6230.8</v>
      </c>
      <c r="G117" s="14">
        <v>42690</v>
      </c>
      <c r="H117" s="15">
        <v>6130.8</v>
      </c>
      <c r="I117" s="2">
        <f t="shared" si="1"/>
        <v>28</v>
      </c>
    </row>
    <row r="118" spans="1:9" x14ac:dyDescent="0.3">
      <c r="A118" s="7">
        <v>30</v>
      </c>
      <c r="B118" s="3" t="s">
        <v>32</v>
      </c>
      <c r="C118" s="3" t="s">
        <v>9</v>
      </c>
      <c r="D118" s="3" t="s">
        <v>24</v>
      </c>
      <c r="E118" s="10">
        <v>42695</v>
      </c>
      <c r="F118" s="11">
        <v>5249.8279999999995</v>
      </c>
      <c r="G118" s="14">
        <v>42723</v>
      </c>
      <c r="H118" s="15">
        <v>5147.6185999999998</v>
      </c>
      <c r="I118" s="2">
        <f t="shared" si="1"/>
        <v>28</v>
      </c>
    </row>
    <row r="119" spans="1:9" x14ac:dyDescent="0.3">
      <c r="A119" s="7">
        <v>37</v>
      </c>
      <c r="B119" s="3" t="s">
        <v>32</v>
      </c>
      <c r="C119" s="3" t="s">
        <v>9</v>
      </c>
      <c r="D119" s="3" t="s">
        <v>24</v>
      </c>
      <c r="E119" s="10">
        <v>42727</v>
      </c>
      <c r="F119" s="11">
        <v>5200.1534000000001</v>
      </c>
      <c r="G119" s="14">
        <v>42755</v>
      </c>
      <c r="H119" s="15">
        <v>5100.1514000000006</v>
      </c>
      <c r="I119" s="2">
        <f t="shared" si="1"/>
        <v>28</v>
      </c>
    </row>
    <row r="120" spans="1:9" x14ac:dyDescent="0.3">
      <c r="A120" s="7">
        <v>40</v>
      </c>
      <c r="B120" s="3" t="s">
        <v>32</v>
      </c>
      <c r="C120" s="3" t="s">
        <v>6</v>
      </c>
      <c r="D120" s="3" t="s">
        <v>24</v>
      </c>
      <c r="E120" s="10">
        <v>42754</v>
      </c>
      <c r="F120" s="11">
        <v>5303.9349999999995</v>
      </c>
      <c r="G120" s="14">
        <v>42782</v>
      </c>
      <c r="H120" s="15">
        <v>5164.4940000000006</v>
      </c>
      <c r="I120" s="2">
        <f t="shared" si="1"/>
        <v>28</v>
      </c>
    </row>
    <row r="121" spans="1:9" x14ac:dyDescent="0.3">
      <c r="A121" s="7">
        <v>131</v>
      </c>
      <c r="B121" s="3" t="s">
        <v>30</v>
      </c>
      <c r="C121" s="4" t="s">
        <v>2</v>
      </c>
      <c r="D121" s="4" t="s">
        <v>24</v>
      </c>
      <c r="E121" s="10">
        <v>43107</v>
      </c>
      <c r="F121" s="11">
        <v>6323.6319999999996</v>
      </c>
      <c r="G121" s="16">
        <v>43135</v>
      </c>
      <c r="H121" s="15">
        <v>6184.8285999999998</v>
      </c>
      <c r="I121" s="2">
        <f t="shared" si="1"/>
        <v>28</v>
      </c>
    </row>
    <row r="122" spans="1:9" x14ac:dyDescent="0.3">
      <c r="A122" s="7">
        <v>132</v>
      </c>
      <c r="B122" s="3" t="s">
        <v>30</v>
      </c>
      <c r="C122" s="4" t="s">
        <v>2</v>
      </c>
      <c r="D122" s="4" t="s">
        <v>24</v>
      </c>
      <c r="E122" s="10">
        <v>43129</v>
      </c>
      <c r="F122" s="11">
        <v>6160.482</v>
      </c>
      <c r="G122" s="16">
        <v>43157</v>
      </c>
      <c r="H122" s="15">
        <v>6040.7209999999995</v>
      </c>
      <c r="I122" s="2">
        <f t="shared" si="1"/>
        <v>28</v>
      </c>
    </row>
    <row r="123" spans="1:9" x14ac:dyDescent="0.3">
      <c r="A123" s="7">
        <v>135</v>
      </c>
      <c r="B123" s="3" t="s">
        <v>30</v>
      </c>
      <c r="C123" s="4" t="s">
        <v>2</v>
      </c>
      <c r="D123" s="4" t="s">
        <v>24</v>
      </c>
      <c r="E123" s="10">
        <v>43145</v>
      </c>
      <c r="F123" s="11">
        <v>4505.1959999999999</v>
      </c>
      <c r="G123" s="16">
        <v>43173</v>
      </c>
      <c r="H123" s="15">
        <v>4377.1217999999999</v>
      </c>
      <c r="I123" s="2">
        <f t="shared" si="1"/>
        <v>28</v>
      </c>
    </row>
    <row r="124" spans="1:9" x14ac:dyDescent="0.3">
      <c r="A124" s="7">
        <v>174</v>
      </c>
      <c r="B124" s="3" t="s">
        <v>30</v>
      </c>
      <c r="C124" s="4" t="s">
        <v>2</v>
      </c>
      <c r="D124" s="4" t="s">
        <v>24</v>
      </c>
      <c r="E124" s="10">
        <v>43325</v>
      </c>
      <c r="F124" s="11">
        <v>5620.8220000000001</v>
      </c>
      <c r="G124" s="16">
        <v>43353</v>
      </c>
      <c r="H124" s="15">
        <v>5432.9247999999998</v>
      </c>
      <c r="I124" s="2">
        <f t="shared" si="1"/>
        <v>28</v>
      </c>
    </row>
    <row r="125" spans="1:9" x14ac:dyDescent="0.3">
      <c r="A125" s="7">
        <v>200</v>
      </c>
      <c r="B125" s="3" t="s">
        <v>32</v>
      </c>
      <c r="C125" s="4" t="s">
        <v>12</v>
      </c>
      <c r="D125" s="4" t="s">
        <v>24</v>
      </c>
      <c r="E125" s="10">
        <v>43456</v>
      </c>
      <c r="F125" s="11">
        <v>995.32</v>
      </c>
      <c r="G125" s="16">
        <v>43484</v>
      </c>
      <c r="H125" s="15">
        <v>878.10360000000003</v>
      </c>
      <c r="I125" s="2">
        <f t="shared" si="1"/>
        <v>28</v>
      </c>
    </row>
    <row r="126" spans="1:9" x14ac:dyDescent="0.3">
      <c r="A126" s="7">
        <v>199</v>
      </c>
      <c r="B126" s="3" t="s">
        <v>36</v>
      </c>
      <c r="C126" s="4" t="s">
        <v>12</v>
      </c>
      <c r="D126" s="4" t="s">
        <v>24</v>
      </c>
      <c r="E126" s="10">
        <v>43456</v>
      </c>
      <c r="F126" s="11">
        <v>4861.95</v>
      </c>
      <c r="G126" s="16">
        <v>43484</v>
      </c>
      <c r="H126" s="15">
        <v>4677.0375999999997</v>
      </c>
      <c r="I126" s="2">
        <f t="shared" si="1"/>
        <v>28</v>
      </c>
    </row>
    <row r="127" spans="1:9" x14ac:dyDescent="0.3">
      <c r="A127" s="7">
        <v>203</v>
      </c>
      <c r="B127" s="3" t="s">
        <v>30</v>
      </c>
      <c r="C127" s="4" t="s">
        <v>2</v>
      </c>
      <c r="D127" s="4" t="s">
        <v>24</v>
      </c>
      <c r="E127" s="10">
        <v>43483</v>
      </c>
      <c r="F127" s="11">
        <v>6406.05</v>
      </c>
      <c r="G127" s="16">
        <v>43511</v>
      </c>
      <c r="H127" s="15">
        <v>6256.9588000000003</v>
      </c>
      <c r="I127" s="2">
        <f t="shared" si="1"/>
        <v>28</v>
      </c>
    </row>
    <row r="128" spans="1:9" x14ac:dyDescent="0.3">
      <c r="A128" s="7">
        <v>230</v>
      </c>
      <c r="B128" s="3" t="s">
        <v>36</v>
      </c>
      <c r="C128" s="4" t="s">
        <v>12</v>
      </c>
      <c r="D128" s="4" t="s">
        <v>24</v>
      </c>
      <c r="E128" s="10">
        <v>43606</v>
      </c>
      <c r="F128" s="11">
        <v>5811.5640000000003</v>
      </c>
      <c r="G128" s="16">
        <v>43634</v>
      </c>
      <c r="H128" s="15">
        <v>5670.9764000000005</v>
      </c>
      <c r="I128" s="2">
        <f t="shared" si="1"/>
        <v>28</v>
      </c>
    </row>
    <row r="129" spans="1:9" x14ac:dyDescent="0.3">
      <c r="A129" s="7">
        <v>256</v>
      </c>
      <c r="B129" s="3" t="s">
        <v>34</v>
      </c>
      <c r="C129" s="4" t="s">
        <v>12</v>
      </c>
      <c r="D129" s="4" t="s">
        <v>24</v>
      </c>
      <c r="E129" s="10">
        <v>43756</v>
      </c>
      <c r="F129" s="11">
        <v>3292.6176</v>
      </c>
      <c r="G129" s="16">
        <v>43784</v>
      </c>
      <c r="H129" s="15">
        <v>3210.6872000000003</v>
      </c>
      <c r="I129" s="2">
        <f t="shared" si="1"/>
        <v>28</v>
      </c>
    </row>
    <row r="130" spans="1:9" x14ac:dyDescent="0.3">
      <c r="A130" s="7">
        <v>257</v>
      </c>
      <c r="B130" s="3" t="s">
        <v>36</v>
      </c>
      <c r="C130" s="4" t="s">
        <v>12</v>
      </c>
      <c r="D130" s="4" t="s">
        <v>24</v>
      </c>
      <c r="E130" s="10">
        <v>43756</v>
      </c>
      <c r="F130" s="11">
        <v>2948.4384</v>
      </c>
      <c r="G130" s="16">
        <v>43784</v>
      </c>
      <c r="H130" s="15">
        <v>2831.6756</v>
      </c>
      <c r="I130" s="2">
        <f t="shared" si="1"/>
        <v>28</v>
      </c>
    </row>
    <row r="131" spans="1:9" x14ac:dyDescent="0.3">
      <c r="A131" s="7">
        <v>262</v>
      </c>
      <c r="B131" s="3" t="s">
        <v>36</v>
      </c>
      <c r="C131" s="4" t="s">
        <v>12</v>
      </c>
      <c r="D131" s="4" t="s">
        <v>24</v>
      </c>
      <c r="E131" s="10">
        <v>43795</v>
      </c>
      <c r="F131" s="11">
        <v>2396.9836</v>
      </c>
      <c r="G131" s="16">
        <v>43823</v>
      </c>
      <c r="H131" s="15">
        <v>2295.84</v>
      </c>
      <c r="I131" s="2">
        <f t="shared" ref="I131:I194" si="2">G131-E131</f>
        <v>28</v>
      </c>
    </row>
    <row r="132" spans="1:9" x14ac:dyDescent="0.3">
      <c r="A132" s="7">
        <v>7</v>
      </c>
      <c r="B132" s="3" t="s">
        <v>30</v>
      </c>
      <c r="C132" s="3" t="s">
        <v>2</v>
      </c>
      <c r="D132" s="3" t="s">
        <v>25</v>
      </c>
      <c r="E132" s="10">
        <v>42583</v>
      </c>
      <c r="F132" s="11">
        <v>6342.5517999999993</v>
      </c>
      <c r="G132" s="14">
        <v>42611</v>
      </c>
      <c r="H132" s="15">
        <v>6331.9312</v>
      </c>
      <c r="I132" s="2">
        <f t="shared" si="2"/>
        <v>28</v>
      </c>
    </row>
    <row r="133" spans="1:9" x14ac:dyDescent="0.3">
      <c r="A133" s="7">
        <v>12</v>
      </c>
      <c r="B133" s="3" t="s">
        <v>30</v>
      </c>
      <c r="C133" s="3" t="s">
        <v>2</v>
      </c>
      <c r="D133" s="3" t="s">
        <v>25</v>
      </c>
      <c r="E133" s="10">
        <v>42618</v>
      </c>
      <c r="F133" s="11">
        <v>5700.6956</v>
      </c>
      <c r="G133" s="14">
        <v>42646</v>
      </c>
      <c r="H133" s="15">
        <v>5698.7669999999998</v>
      </c>
      <c r="I133" s="2">
        <f t="shared" si="2"/>
        <v>28</v>
      </c>
    </row>
    <row r="134" spans="1:9" x14ac:dyDescent="0.3">
      <c r="A134" s="7">
        <v>17</v>
      </c>
      <c r="B134" s="3" t="s">
        <v>30</v>
      </c>
      <c r="C134" s="3" t="s">
        <v>2</v>
      </c>
      <c r="D134" s="3" t="s">
        <v>25</v>
      </c>
      <c r="E134" s="10">
        <v>42629</v>
      </c>
      <c r="F134" s="11">
        <v>6278.3059999999996</v>
      </c>
      <c r="G134" s="14">
        <v>42657</v>
      </c>
      <c r="H134" s="15">
        <v>6245.8176000000003</v>
      </c>
      <c r="I134" s="2">
        <f t="shared" si="2"/>
        <v>28</v>
      </c>
    </row>
    <row r="135" spans="1:9" x14ac:dyDescent="0.3">
      <c r="A135" s="7">
        <v>23</v>
      </c>
      <c r="B135" s="3" t="s">
        <v>30</v>
      </c>
      <c r="C135" s="3" t="s">
        <v>5</v>
      </c>
      <c r="D135" s="3" t="s">
        <v>25</v>
      </c>
      <c r="E135" s="10">
        <v>42666</v>
      </c>
      <c r="F135" s="11">
        <v>6429.2</v>
      </c>
      <c r="G135" s="14">
        <v>42694</v>
      </c>
      <c r="H135" s="15">
        <v>6395.2991999999995</v>
      </c>
      <c r="I135" s="2">
        <f t="shared" si="2"/>
        <v>28</v>
      </c>
    </row>
    <row r="136" spans="1:9" x14ac:dyDescent="0.3">
      <c r="A136" s="7">
        <v>27</v>
      </c>
      <c r="B136" s="3" t="s">
        <v>30</v>
      </c>
      <c r="C136" s="3" t="s">
        <v>2</v>
      </c>
      <c r="D136" s="3" t="s">
        <v>25</v>
      </c>
      <c r="E136" s="10">
        <v>42691</v>
      </c>
      <c r="F136" s="11">
        <v>5420.7137999999995</v>
      </c>
      <c r="G136" s="14">
        <v>42719</v>
      </c>
      <c r="H136" s="15">
        <v>5399.0229999999992</v>
      </c>
      <c r="I136" s="2">
        <f t="shared" si="2"/>
        <v>28</v>
      </c>
    </row>
    <row r="137" spans="1:9" x14ac:dyDescent="0.3">
      <c r="A137" s="7">
        <v>28</v>
      </c>
      <c r="B137" s="3" t="s">
        <v>30</v>
      </c>
      <c r="C137" s="3" t="s">
        <v>5</v>
      </c>
      <c r="D137" s="3" t="s">
        <v>25</v>
      </c>
      <c r="E137" s="10">
        <v>42697</v>
      </c>
      <c r="F137" s="11">
        <v>5415</v>
      </c>
      <c r="G137" s="14">
        <v>42725</v>
      </c>
      <c r="H137" s="15">
        <v>5380.9106000000002</v>
      </c>
      <c r="I137" s="2">
        <f t="shared" si="2"/>
        <v>28</v>
      </c>
    </row>
    <row r="138" spans="1:9" x14ac:dyDescent="0.3">
      <c r="A138" s="7">
        <v>33</v>
      </c>
      <c r="B138" s="3" t="s">
        <v>30</v>
      </c>
      <c r="C138" s="3" t="s">
        <v>5</v>
      </c>
      <c r="D138" s="3" t="s">
        <v>25</v>
      </c>
      <c r="E138" s="10">
        <v>42709</v>
      </c>
      <c r="F138" s="11">
        <v>6390</v>
      </c>
      <c r="G138" s="14">
        <v>42737</v>
      </c>
      <c r="H138" s="15">
        <v>6383.9967999999999</v>
      </c>
      <c r="I138" s="2">
        <f t="shared" si="2"/>
        <v>28</v>
      </c>
    </row>
    <row r="139" spans="1:9" x14ac:dyDescent="0.3">
      <c r="A139" s="7">
        <v>34</v>
      </c>
      <c r="B139" s="3" t="s">
        <v>30</v>
      </c>
      <c r="C139" s="3" t="s">
        <v>2</v>
      </c>
      <c r="D139" s="3" t="s">
        <v>25</v>
      </c>
      <c r="E139" s="10">
        <v>42714</v>
      </c>
      <c r="F139" s="11">
        <v>5415.9660000000003</v>
      </c>
      <c r="G139" s="14">
        <v>42742</v>
      </c>
      <c r="H139" s="15">
        <v>5447.1109999999999</v>
      </c>
      <c r="I139" s="2">
        <f t="shared" si="2"/>
        <v>28</v>
      </c>
    </row>
    <row r="140" spans="1:9" x14ac:dyDescent="0.3">
      <c r="A140" s="7">
        <v>35</v>
      </c>
      <c r="B140" s="3" t="s">
        <v>30</v>
      </c>
      <c r="C140" s="3" t="s">
        <v>5</v>
      </c>
      <c r="D140" s="3" t="s">
        <v>25</v>
      </c>
      <c r="E140" s="10">
        <v>42717</v>
      </c>
      <c r="F140" s="11">
        <v>6500.3</v>
      </c>
      <c r="G140" s="14">
        <v>42745</v>
      </c>
      <c r="H140" s="15">
        <v>6493.4413999999997</v>
      </c>
      <c r="I140" s="2">
        <f t="shared" si="2"/>
        <v>28</v>
      </c>
    </row>
    <row r="141" spans="1:9" x14ac:dyDescent="0.3">
      <c r="A141" s="7">
        <v>36</v>
      </c>
      <c r="B141" s="3" t="s">
        <v>30</v>
      </c>
      <c r="C141" s="3" t="s">
        <v>2</v>
      </c>
      <c r="D141" s="3" t="s">
        <v>25</v>
      </c>
      <c r="E141" s="10">
        <v>42718</v>
      </c>
      <c r="F141" s="11">
        <v>5428.9476000000004</v>
      </c>
      <c r="G141" s="14">
        <v>42746</v>
      </c>
      <c r="H141" s="15">
        <v>5412.7248</v>
      </c>
      <c r="I141" s="2">
        <f t="shared" si="2"/>
        <v>28</v>
      </c>
    </row>
    <row r="142" spans="1:9" x14ac:dyDescent="0.3">
      <c r="A142" s="7">
        <v>38</v>
      </c>
      <c r="B142" s="3" t="s">
        <v>30</v>
      </c>
      <c r="C142" s="3" t="s">
        <v>5</v>
      </c>
      <c r="D142" s="3" t="s">
        <v>25</v>
      </c>
      <c r="E142" s="10">
        <v>42737</v>
      </c>
      <c r="F142" s="11">
        <v>5415</v>
      </c>
      <c r="G142" s="14">
        <v>42765</v>
      </c>
      <c r="H142" s="15">
        <v>5400.5496000000003</v>
      </c>
      <c r="I142" s="2">
        <f t="shared" si="2"/>
        <v>28</v>
      </c>
    </row>
    <row r="143" spans="1:9" x14ac:dyDescent="0.3">
      <c r="A143" s="7">
        <v>39</v>
      </c>
      <c r="B143" s="3" t="s">
        <v>30</v>
      </c>
      <c r="C143" s="3" t="s">
        <v>5</v>
      </c>
      <c r="D143" s="3" t="s">
        <v>25</v>
      </c>
      <c r="E143" s="10">
        <v>42752</v>
      </c>
      <c r="F143" s="11">
        <v>5415</v>
      </c>
      <c r="G143" s="14">
        <v>42780</v>
      </c>
      <c r="H143" s="15">
        <v>5399.9529999999995</v>
      </c>
      <c r="I143" s="2">
        <f t="shared" si="2"/>
        <v>28</v>
      </c>
    </row>
    <row r="144" spans="1:9" x14ac:dyDescent="0.3">
      <c r="A144" s="7">
        <v>44</v>
      </c>
      <c r="B144" s="3" t="s">
        <v>30</v>
      </c>
      <c r="C144" s="3" t="s">
        <v>10</v>
      </c>
      <c r="D144" s="3" t="s">
        <v>25</v>
      </c>
      <c r="E144" s="10">
        <v>42778</v>
      </c>
      <c r="F144" s="11">
        <v>6470.7740000000003</v>
      </c>
      <c r="G144" s="14">
        <v>42806</v>
      </c>
      <c r="H144" s="15">
        <v>6445.4624000000003</v>
      </c>
      <c r="I144" s="2">
        <f t="shared" si="2"/>
        <v>28</v>
      </c>
    </row>
    <row r="145" spans="1:9" x14ac:dyDescent="0.3">
      <c r="A145" s="7">
        <v>29</v>
      </c>
      <c r="B145" s="3" t="s">
        <v>30</v>
      </c>
      <c r="C145" s="3" t="s">
        <v>8</v>
      </c>
      <c r="D145" s="3" t="s">
        <v>26</v>
      </c>
      <c r="E145" s="10">
        <v>42682</v>
      </c>
      <c r="F145" s="11">
        <v>1771.568</v>
      </c>
      <c r="G145" s="14">
        <v>42710</v>
      </c>
      <c r="H145" s="15">
        <v>1571.568</v>
      </c>
      <c r="I145" s="2">
        <f t="shared" si="2"/>
        <v>28</v>
      </c>
    </row>
    <row r="146" spans="1:9" x14ac:dyDescent="0.3">
      <c r="A146" s="7">
        <v>31</v>
      </c>
      <c r="B146" s="3" t="s">
        <v>30</v>
      </c>
      <c r="C146" s="3" t="s">
        <v>8</v>
      </c>
      <c r="D146" s="3" t="s">
        <v>26</v>
      </c>
      <c r="E146" s="10">
        <v>42683</v>
      </c>
      <c r="F146" s="11">
        <v>1640.9580000000001</v>
      </c>
      <c r="G146" s="14">
        <v>42711</v>
      </c>
      <c r="H146" s="15">
        <v>1440.9580000000001</v>
      </c>
      <c r="I146" s="2">
        <f t="shared" si="2"/>
        <v>28</v>
      </c>
    </row>
    <row r="147" spans="1:9" x14ac:dyDescent="0.3">
      <c r="A147" s="7">
        <v>32</v>
      </c>
      <c r="B147" s="3" t="s">
        <v>30</v>
      </c>
      <c r="C147" s="3" t="s">
        <v>8</v>
      </c>
      <c r="D147" s="3" t="s">
        <v>26</v>
      </c>
      <c r="E147" s="10">
        <v>42684</v>
      </c>
      <c r="F147" s="11">
        <v>1510.338</v>
      </c>
      <c r="G147" s="14">
        <v>42712</v>
      </c>
      <c r="H147" s="15">
        <v>1310.338</v>
      </c>
      <c r="I147" s="2">
        <f t="shared" si="2"/>
        <v>28</v>
      </c>
    </row>
    <row r="148" spans="1:9" x14ac:dyDescent="0.3">
      <c r="A148" s="7">
        <v>58</v>
      </c>
      <c r="B148" s="3" t="s">
        <v>30</v>
      </c>
      <c r="C148" s="3" t="s">
        <v>8</v>
      </c>
      <c r="D148" s="3" t="s">
        <v>26</v>
      </c>
      <c r="E148" s="10">
        <v>42825</v>
      </c>
      <c r="F148" s="11">
        <v>604.86199999999997</v>
      </c>
      <c r="G148" s="14">
        <v>42853</v>
      </c>
      <c r="H148" s="15">
        <v>393.01679999999999</v>
      </c>
      <c r="I148" s="2">
        <f t="shared" si="2"/>
        <v>28</v>
      </c>
    </row>
    <row r="149" spans="1:9" x14ac:dyDescent="0.3">
      <c r="A149" s="7">
        <v>61</v>
      </c>
      <c r="B149" s="3" t="s">
        <v>30</v>
      </c>
      <c r="C149" s="3" t="s">
        <v>8</v>
      </c>
      <c r="D149" s="3" t="s">
        <v>26</v>
      </c>
      <c r="E149" s="10">
        <v>42827</v>
      </c>
      <c r="F149" s="11">
        <v>1600</v>
      </c>
      <c r="G149" s="14">
        <v>42855</v>
      </c>
      <c r="H149" s="15">
        <v>1377.3294000000001</v>
      </c>
      <c r="I149" s="2">
        <f t="shared" si="2"/>
        <v>28</v>
      </c>
    </row>
    <row r="150" spans="1:9" x14ac:dyDescent="0.3">
      <c r="A150" s="7">
        <v>63</v>
      </c>
      <c r="B150" s="3" t="s">
        <v>30</v>
      </c>
      <c r="C150" s="3" t="s">
        <v>8</v>
      </c>
      <c r="D150" s="3" t="s">
        <v>26</v>
      </c>
      <c r="E150" s="10">
        <v>42831</v>
      </c>
      <c r="F150" s="11">
        <v>1599.0740000000001</v>
      </c>
      <c r="G150" s="14">
        <v>42859</v>
      </c>
      <c r="H150" s="15">
        <v>1399.039</v>
      </c>
      <c r="I150" s="2">
        <f t="shared" si="2"/>
        <v>28</v>
      </c>
    </row>
    <row r="151" spans="1:9" x14ac:dyDescent="0.3">
      <c r="A151" s="7">
        <v>64</v>
      </c>
      <c r="B151" s="3" t="s">
        <v>30</v>
      </c>
      <c r="C151" s="3" t="s">
        <v>8</v>
      </c>
      <c r="D151" s="3" t="s">
        <v>26</v>
      </c>
      <c r="E151" s="10">
        <v>42832</v>
      </c>
      <c r="F151" s="11">
        <v>752.16599999999994</v>
      </c>
      <c r="G151" s="14">
        <v>42860</v>
      </c>
      <c r="H151" s="15">
        <v>549.43459999999993</v>
      </c>
      <c r="I151" s="2">
        <f t="shared" si="2"/>
        <v>28</v>
      </c>
    </row>
    <row r="152" spans="1:9" x14ac:dyDescent="0.3">
      <c r="A152" s="7">
        <v>65</v>
      </c>
      <c r="B152" s="3" t="s">
        <v>30</v>
      </c>
      <c r="C152" s="3" t="s">
        <v>8</v>
      </c>
      <c r="D152" s="3" t="s">
        <v>26</v>
      </c>
      <c r="E152" s="10">
        <v>42833</v>
      </c>
      <c r="F152" s="11">
        <v>883.88199999999995</v>
      </c>
      <c r="G152" s="14">
        <v>42861</v>
      </c>
      <c r="H152" s="15">
        <v>683.76859999999999</v>
      </c>
      <c r="I152" s="2">
        <f t="shared" si="2"/>
        <v>28</v>
      </c>
    </row>
    <row r="153" spans="1:9" x14ac:dyDescent="0.3">
      <c r="A153" s="7">
        <v>77</v>
      </c>
      <c r="B153" s="3" t="s">
        <v>30</v>
      </c>
      <c r="C153" s="4" t="s">
        <v>8</v>
      </c>
      <c r="D153" s="4" t="s">
        <v>26</v>
      </c>
      <c r="E153" s="10">
        <v>42879</v>
      </c>
      <c r="F153" s="11">
        <v>1821.2439999999999</v>
      </c>
      <c r="G153" s="16">
        <v>42907</v>
      </c>
      <c r="H153" s="15">
        <v>1625.81</v>
      </c>
      <c r="I153" s="2">
        <f t="shared" si="2"/>
        <v>28</v>
      </c>
    </row>
    <row r="154" spans="1:9" x14ac:dyDescent="0.3">
      <c r="A154" s="7">
        <v>78</v>
      </c>
      <c r="B154" s="3" t="s">
        <v>30</v>
      </c>
      <c r="C154" s="4" t="s">
        <v>8</v>
      </c>
      <c r="D154" s="4" t="s">
        <v>26</v>
      </c>
      <c r="E154" s="10">
        <v>42881</v>
      </c>
      <c r="F154" s="11">
        <v>1808.354</v>
      </c>
      <c r="G154" s="16">
        <v>42909</v>
      </c>
      <c r="H154" s="15">
        <v>1597.9736</v>
      </c>
      <c r="I154" s="2">
        <f t="shared" si="2"/>
        <v>28</v>
      </c>
    </row>
    <row r="155" spans="1:9" x14ac:dyDescent="0.3">
      <c r="A155" s="7">
        <v>79</v>
      </c>
      <c r="B155" s="3" t="s">
        <v>30</v>
      </c>
      <c r="C155" s="4" t="s">
        <v>8</v>
      </c>
      <c r="D155" s="4" t="s">
        <v>26</v>
      </c>
      <c r="E155" s="10">
        <v>42885</v>
      </c>
      <c r="F155" s="11">
        <v>1686.8220000000001</v>
      </c>
      <c r="G155" s="16">
        <v>42913</v>
      </c>
      <c r="H155" s="15">
        <v>1428.4852000000001</v>
      </c>
      <c r="I155" s="2">
        <f t="shared" si="2"/>
        <v>28</v>
      </c>
    </row>
    <row r="156" spans="1:9" x14ac:dyDescent="0.3">
      <c r="A156" s="7">
        <v>82</v>
      </c>
      <c r="B156" s="3" t="s">
        <v>30</v>
      </c>
      <c r="C156" s="4" t="s">
        <v>8</v>
      </c>
      <c r="D156" s="4" t="s">
        <v>26</v>
      </c>
      <c r="E156" s="10">
        <v>42886</v>
      </c>
      <c r="F156" s="11">
        <v>847.61800000000005</v>
      </c>
      <c r="G156" s="16">
        <v>42914</v>
      </c>
      <c r="H156" s="15">
        <v>649.00740000000008</v>
      </c>
      <c r="I156" s="2">
        <f t="shared" si="2"/>
        <v>28</v>
      </c>
    </row>
    <row r="157" spans="1:9" x14ac:dyDescent="0.3">
      <c r="A157" s="7">
        <v>41</v>
      </c>
      <c r="B157" s="3" t="s">
        <v>30</v>
      </c>
      <c r="C157" s="3" t="s">
        <v>10</v>
      </c>
      <c r="D157" s="3" t="s">
        <v>27</v>
      </c>
      <c r="E157" s="10">
        <v>42769</v>
      </c>
      <c r="F157" s="11">
        <v>6194.9575999999997</v>
      </c>
      <c r="G157" s="14">
        <v>42797</v>
      </c>
      <c r="H157" s="15">
        <v>5415.6956</v>
      </c>
      <c r="I157" s="2">
        <f t="shared" si="2"/>
        <v>28</v>
      </c>
    </row>
    <row r="158" spans="1:9" x14ac:dyDescent="0.3">
      <c r="A158" s="7">
        <v>43</v>
      </c>
      <c r="B158" s="3" t="s">
        <v>30</v>
      </c>
      <c r="C158" s="3" t="s">
        <v>2</v>
      </c>
      <c r="D158" s="3" t="s">
        <v>27</v>
      </c>
      <c r="E158" s="10">
        <v>42780</v>
      </c>
      <c r="F158" s="11">
        <v>6618.2157999999999</v>
      </c>
      <c r="G158" s="14">
        <v>42808</v>
      </c>
      <c r="H158" s="15">
        <v>5901.7662</v>
      </c>
      <c r="I158" s="2">
        <f t="shared" si="2"/>
        <v>28</v>
      </c>
    </row>
    <row r="159" spans="1:9" x14ac:dyDescent="0.3">
      <c r="A159" s="7">
        <v>47</v>
      </c>
      <c r="B159" s="3" t="s">
        <v>30</v>
      </c>
      <c r="C159" s="3" t="s">
        <v>2</v>
      </c>
      <c r="D159" s="3" t="s">
        <v>27</v>
      </c>
      <c r="E159" s="10">
        <v>42789</v>
      </c>
      <c r="F159" s="11">
        <v>6060.15</v>
      </c>
      <c r="G159" s="14">
        <v>42817</v>
      </c>
      <c r="H159" s="15">
        <v>5349.8962000000001</v>
      </c>
      <c r="I159" s="2">
        <f t="shared" si="2"/>
        <v>28</v>
      </c>
    </row>
    <row r="160" spans="1:9" x14ac:dyDescent="0.3">
      <c r="A160" s="7">
        <v>48</v>
      </c>
      <c r="B160" s="3" t="s">
        <v>30</v>
      </c>
      <c r="C160" s="3" t="s">
        <v>2</v>
      </c>
      <c r="D160" s="3" t="s">
        <v>27</v>
      </c>
      <c r="E160" s="10">
        <v>42796</v>
      </c>
      <c r="F160" s="11">
        <v>6329.2785999999996</v>
      </c>
      <c r="G160" s="14">
        <v>42824</v>
      </c>
      <c r="H160" s="15">
        <v>5629.2785999999996</v>
      </c>
      <c r="I160" s="2">
        <f t="shared" si="2"/>
        <v>28</v>
      </c>
    </row>
    <row r="161" spans="1:9" x14ac:dyDescent="0.3">
      <c r="A161" s="7">
        <v>51</v>
      </c>
      <c r="B161" s="3" t="s">
        <v>30</v>
      </c>
      <c r="C161" s="3" t="s">
        <v>2</v>
      </c>
      <c r="D161" s="3" t="s">
        <v>27</v>
      </c>
      <c r="E161" s="10">
        <v>42803</v>
      </c>
      <c r="F161" s="11">
        <v>5770.5059999999994</v>
      </c>
      <c r="G161" s="14">
        <v>42831</v>
      </c>
      <c r="H161" s="15">
        <v>5051.4884000000002</v>
      </c>
      <c r="I161" s="2">
        <f t="shared" si="2"/>
        <v>28</v>
      </c>
    </row>
    <row r="162" spans="1:9" x14ac:dyDescent="0.3">
      <c r="A162" s="7">
        <v>52</v>
      </c>
      <c r="B162" s="3" t="s">
        <v>30</v>
      </c>
      <c r="C162" s="3" t="s">
        <v>13</v>
      </c>
      <c r="D162" s="3" t="s">
        <v>27</v>
      </c>
      <c r="E162" s="10">
        <v>42805</v>
      </c>
      <c r="F162" s="11">
        <v>5600.3714</v>
      </c>
      <c r="G162" s="14">
        <v>42833</v>
      </c>
      <c r="H162" s="15">
        <v>4868.1397999999999</v>
      </c>
      <c r="I162" s="2">
        <f t="shared" si="2"/>
        <v>28</v>
      </c>
    </row>
    <row r="163" spans="1:9" x14ac:dyDescent="0.3">
      <c r="A163" s="7">
        <v>54</v>
      </c>
      <c r="B163" s="3" t="s">
        <v>30</v>
      </c>
      <c r="C163" s="3" t="s">
        <v>2</v>
      </c>
      <c r="D163" s="3" t="s">
        <v>27</v>
      </c>
      <c r="E163" s="10">
        <v>42816</v>
      </c>
      <c r="F163" s="11">
        <v>6250.5</v>
      </c>
      <c r="G163" s="14">
        <v>42844</v>
      </c>
      <c r="H163" s="15">
        <v>5523.6283999999996</v>
      </c>
      <c r="I163" s="2">
        <f t="shared" si="2"/>
        <v>28</v>
      </c>
    </row>
    <row r="164" spans="1:9" x14ac:dyDescent="0.3">
      <c r="A164" s="7">
        <v>56</v>
      </c>
      <c r="B164" s="3" t="s">
        <v>30</v>
      </c>
      <c r="C164" s="3" t="s">
        <v>13</v>
      </c>
      <c r="D164" s="3" t="s">
        <v>27</v>
      </c>
      <c r="E164" s="10">
        <v>42825</v>
      </c>
      <c r="F164" s="11">
        <v>6252.1796000000004</v>
      </c>
      <c r="G164" s="14">
        <v>42853</v>
      </c>
      <c r="H164" s="15">
        <v>5522.5048000000006</v>
      </c>
      <c r="I164" s="2">
        <f t="shared" si="2"/>
        <v>28</v>
      </c>
    </row>
    <row r="165" spans="1:9" x14ac:dyDescent="0.3">
      <c r="A165" s="7">
        <v>59</v>
      </c>
      <c r="B165" s="3" t="s">
        <v>30</v>
      </c>
      <c r="C165" s="3" t="s">
        <v>2</v>
      </c>
      <c r="D165" s="3" t="s">
        <v>27</v>
      </c>
      <c r="E165" s="10">
        <v>42848</v>
      </c>
      <c r="F165" s="11">
        <v>3408.6834000000003</v>
      </c>
      <c r="G165" s="14">
        <v>42876</v>
      </c>
      <c r="H165" s="15">
        <v>2692.6446000000005</v>
      </c>
      <c r="I165" s="2">
        <f t="shared" si="2"/>
        <v>28</v>
      </c>
    </row>
    <row r="166" spans="1:9" x14ac:dyDescent="0.3">
      <c r="A166" s="7">
        <v>60</v>
      </c>
      <c r="B166" s="3" t="s">
        <v>30</v>
      </c>
      <c r="C166" s="3" t="s">
        <v>2</v>
      </c>
      <c r="D166" s="3" t="s">
        <v>27</v>
      </c>
      <c r="E166" s="10">
        <v>42848</v>
      </c>
      <c r="F166" s="11">
        <v>3041.5680000000002</v>
      </c>
      <c r="G166" s="14">
        <v>42876</v>
      </c>
      <c r="H166" s="15">
        <v>2298.5173999999997</v>
      </c>
      <c r="I166" s="2">
        <f t="shared" si="2"/>
        <v>28</v>
      </c>
    </row>
    <row r="167" spans="1:9" x14ac:dyDescent="0.3">
      <c r="A167" s="7">
        <v>66</v>
      </c>
      <c r="B167" s="3" t="s">
        <v>30</v>
      </c>
      <c r="C167" s="3" t="s">
        <v>13</v>
      </c>
      <c r="D167" s="3" t="s">
        <v>27</v>
      </c>
      <c r="E167" s="10">
        <v>42853</v>
      </c>
      <c r="F167" s="11">
        <v>5781.4535999999998</v>
      </c>
      <c r="G167" s="14">
        <v>42881</v>
      </c>
      <c r="H167" s="15">
        <v>5092.6728000000003</v>
      </c>
      <c r="I167" s="2">
        <f t="shared" si="2"/>
        <v>28</v>
      </c>
    </row>
    <row r="168" spans="1:9" x14ac:dyDescent="0.3">
      <c r="A168" s="7">
        <v>67</v>
      </c>
      <c r="B168" s="3" t="s">
        <v>30</v>
      </c>
      <c r="C168" s="3" t="s">
        <v>2</v>
      </c>
      <c r="D168" s="3" t="s">
        <v>27</v>
      </c>
      <c r="E168" s="10">
        <v>42862</v>
      </c>
      <c r="F168" s="11">
        <v>2950.0540000000001</v>
      </c>
      <c r="G168" s="14">
        <v>42890</v>
      </c>
      <c r="H168" s="15">
        <v>2219.9121999999998</v>
      </c>
      <c r="I168" s="2">
        <f t="shared" si="2"/>
        <v>28</v>
      </c>
    </row>
    <row r="169" spans="1:9" x14ac:dyDescent="0.3">
      <c r="A169" s="7">
        <v>68</v>
      </c>
      <c r="B169" s="3" t="s">
        <v>30</v>
      </c>
      <c r="C169" s="4" t="s">
        <v>2</v>
      </c>
      <c r="D169" s="4" t="s">
        <v>27</v>
      </c>
      <c r="E169" s="10">
        <v>42862</v>
      </c>
      <c r="F169" s="11">
        <v>3440.96</v>
      </c>
      <c r="G169" s="16">
        <v>42890</v>
      </c>
      <c r="H169" s="15">
        <v>2740.0978000000005</v>
      </c>
      <c r="I169" s="2">
        <f t="shared" si="2"/>
        <v>28</v>
      </c>
    </row>
    <row r="170" spans="1:9" x14ac:dyDescent="0.3">
      <c r="A170" s="7">
        <v>71</v>
      </c>
      <c r="B170" s="3" t="s">
        <v>30</v>
      </c>
      <c r="C170" s="4" t="s">
        <v>2</v>
      </c>
      <c r="D170" s="4" t="s">
        <v>27</v>
      </c>
      <c r="E170" s="10">
        <v>42881</v>
      </c>
      <c r="F170" s="11">
        <v>5708.2172</v>
      </c>
      <c r="G170" s="16">
        <v>42909</v>
      </c>
      <c r="H170" s="15">
        <v>4994.7539999999999</v>
      </c>
      <c r="I170" s="2">
        <f t="shared" si="2"/>
        <v>28</v>
      </c>
    </row>
    <row r="171" spans="1:9" x14ac:dyDescent="0.3">
      <c r="A171" s="7">
        <v>72</v>
      </c>
      <c r="B171" s="3" t="s">
        <v>30</v>
      </c>
      <c r="C171" s="4" t="s">
        <v>13</v>
      </c>
      <c r="D171" s="4" t="s">
        <v>27</v>
      </c>
      <c r="E171" s="10">
        <v>42885</v>
      </c>
      <c r="F171" s="11">
        <v>6140.0042000000003</v>
      </c>
      <c r="G171" s="16">
        <v>42913</v>
      </c>
      <c r="H171" s="15">
        <v>5447.0019999999995</v>
      </c>
      <c r="I171" s="2">
        <f t="shared" si="2"/>
        <v>28</v>
      </c>
    </row>
    <row r="172" spans="1:9" x14ac:dyDescent="0.3">
      <c r="A172" s="7">
        <v>73</v>
      </c>
      <c r="B172" s="3" t="s">
        <v>30</v>
      </c>
      <c r="C172" s="4" t="s">
        <v>2</v>
      </c>
      <c r="D172" s="4" t="s">
        <v>27</v>
      </c>
      <c r="E172" s="10">
        <v>42895</v>
      </c>
      <c r="F172" s="11">
        <v>7061.2596000000003</v>
      </c>
      <c r="G172" s="16">
        <v>42923</v>
      </c>
      <c r="H172" s="15">
        <v>6374.3774000000003</v>
      </c>
      <c r="I172" s="2">
        <f t="shared" si="2"/>
        <v>28</v>
      </c>
    </row>
    <row r="173" spans="1:9" x14ac:dyDescent="0.3">
      <c r="A173" s="7">
        <v>75</v>
      </c>
      <c r="B173" s="3" t="s">
        <v>30</v>
      </c>
      <c r="C173" s="4" t="s">
        <v>2</v>
      </c>
      <c r="D173" s="4" t="s">
        <v>27</v>
      </c>
      <c r="E173" s="10">
        <v>42900</v>
      </c>
      <c r="F173" s="11">
        <v>2570.52</v>
      </c>
      <c r="G173" s="16">
        <v>42928</v>
      </c>
      <c r="H173" s="15">
        <v>1884.3414000000002</v>
      </c>
      <c r="I173" s="2">
        <f t="shared" si="2"/>
        <v>28</v>
      </c>
    </row>
    <row r="174" spans="1:9" x14ac:dyDescent="0.3">
      <c r="A174" s="7">
        <v>76</v>
      </c>
      <c r="B174" s="3" t="s">
        <v>30</v>
      </c>
      <c r="C174" s="4" t="s">
        <v>2</v>
      </c>
      <c r="D174" s="4" t="s">
        <v>27</v>
      </c>
      <c r="E174" s="10">
        <v>42900</v>
      </c>
      <c r="F174" s="11">
        <v>3669.6354000000001</v>
      </c>
      <c r="G174" s="14">
        <v>42928</v>
      </c>
      <c r="H174" s="15">
        <v>2934.2059999999997</v>
      </c>
      <c r="I174" s="2">
        <f t="shared" si="2"/>
        <v>28</v>
      </c>
    </row>
    <row r="175" spans="1:9" x14ac:dyDescent="0.3">
      <c r="A175" s="7">
        <v>81</v>
      </c>
      <c r="B175" s="3" t="s">
        <v>30</v>
      </c>
      <c r="C175" s="3" t="s">
        <v>13</v>
      </c>
      <c r="D175" s="3" t="s">
        <v>27</v>
      </c>
      <c r="E175" s="10">
        <v>42901</v>
      </c>
      <c r="F175" s="11">
        <v>6402.2241999999997</v>
      </c>
      <c r="G175" s="14">
        <v>42929</v>
      </c>
      <c r="H175" s="15">
        <v>5690.4859999999999</v>
      </c>
      <c r="I175" s="2">
        <f t="shared" si="2"/>
        <v>28</v>
      </c>
    </row>
    <row r="176" spans="1:9" x14ac:dyDescent="0.3">
      <c r="A176" s="7">
        <v>83</v>
      </c>
      <c r="B176" s="3" t="s">
        <v>30</v>
      </c>
      <c r="C176" s="3" t="s">
        <v>13</v>
      </c>
      <c r="D176" s="3" t="s">
        <v>27</v>
      </c>
      <c r="E176" s="10">
        <v>42906</v>
      </c>
      <c r="F176" s="11">
        <v>6130.1448</v>
      </c>
      <c r="G176" s="14">
        <v>42934</v>
      </c>
      <c r="H176" s="15">
        <v>5429.0599999999995</v>
      </c>
      <c r="I176" s="2">
        <f t="shared" si="2"/>
        <v>28</v>
      </c>
    </row>
    <row r="177" spans="1:9" x14ac:dyDescent="0.3">
      <c r="A177" s="7">
        <v>89</v>
      </c>
      <c r="B177" s="3" t="s">
        <v>30</v>
      </c>
      <c r="C177" s="3" t="s">
        <v>13</v>
      </c>
      <c r="D177" s="3" t="s">
        <v>27</v>
      </c>
      <c r="E177" s="10">
        <v>42931</v>
      </c>
      <c r="F177" s="11">
        <v>6232.1718000000001</v>
      </c>
      <c r="G177" s="14">
        <v>42959</v>
      </c>
      <c r="H177" s="15">
        <v>5487.8396000000002</v>
      </c>
      <c r="I177" s="2">
        <f t="shared" si="2"/>
        <v>28</v>
      </c>
    </row>
    <row r="178" spans="1:9" x14ac:dyDescent="0.3">
      <c r="A178" s="7">
        <v>86</v>
      </c>
      <c r="B178" s="3" t="s">
        <v>30</v>
      </c>
      <c r="C178" s="3" t="s">
        <v>2</v>
      </c>
      <c r="D178" s="3" t="s">
        <v>27</v>
      </c>
      <c r="E178" s="10">
        <v>42937</v>
      </c>
      <c r="F178" s="11">
        <v>2038.664</v>
      </c>
      <c r="G178" s="14">
        <v>42965</v>
      </c>
      <c r="H178" s="15">
        <v>1402.3083999999999</v>
      </c>
      <c r="I178" s="2">
        <f t="shared" si="2"/>
        <v>28</v>
      </c>
    </row>
    <row r="179" spans="1:9" x14ac:dyDescent="0.3">
      <c r="A179" s="7">
        <v>87</v>
      </c>
      <c r="B179" s="3" t="s">
        <v>30</v>
      </c>
      <c r="C179" s="3" t="s">
        <v>2</v>
      </c>
      <c r="D179" s="3" t="s">
        <v>27</v>
      </c>
      <c r="E179" s="10">
        <v>42937</v>
      </c>
      <c r="F179" s="11">
        <v>3783.0720000000001</v>
      </c>
      <c r="G179" s="14">
        <v>42965</v>
      </c>
      <c r="H179" s="15">
        <v>2980.8779999999997</v>
      </c>
      <c r="I179" s="2">
        <f t="shared" si="2"/>
        <v>28</v>
      </c>
    </row>
    <row r="180" spans="1:9" x14ac:dyDescent="0.3">
      <c r="A180" s="7">
        <v>90</v>
      </c>
      <c r="B180" s="3" t="s">
        <v>30</v>
      </c>
      <c r="C180" s="3" t="s">
        <v>2</v>
      </c>
      <c r="D180" s="3" t="s">
        <v>27</v>
      </c>
      <c r="E180" s="10">
        <v>42943</v>
      </c>
      <c r="F180" s="11">
        <v>6201.38</v>
      </c>
      <c r="G180" s="14">
        <v>42971</v>
      </c>
      <c r="H180" s="15">
        <v>5482.2830000000004</v>
      </c>
      <c r="I180" s="2">
        <f t="shared" si="2"/>
        <v>28</v>
      </c>
    </row>
    <row r="181" spans="1:9" x14ac:dyDescent="0.3">
      <c r="A181" s="7">
        <v>91</v>
      </c>
      <c r="B181" s="3" t="s">
        <v>30</v>
      </c>
      <c r="C181" s="3" t="s">
        <v>13</v>
      </c>
      <c r="D181" s="3" t="s">
        <v>27</v>
      </c>
      <c r="E181" s="10">
        <v>42947</v>
      </c>
      <c r="F181" s="11">
        <v>5617.6505999999999</v>
      </c>
      <c r="G181" s="14">
        <v>42975</v>
      </c>
      <c r="H181" s="15">
        <v>4939.3649999999998</v>
      </c>
      <c r="I181" s="2">
        <f t="shared" si="2"/>
        <v>28</v>
      </c>
    </row>
    <row r="182" spans="1:9" x14ac:dyDescent="0.3">
      <c r="A182" s="7">
        <v>92</v>
      </c>
      <c r="B182" s="3" t="s">
        <v>30</v>
      </c>
      <c r="C182" s="4" t="s">
        <v>2</v>
      </c>
      <c r="D182" s="4" t="s">
        <v>27</v>
      </c>
      <c r="E182" s="10">
        <v>42953</v>
      </c>
      <c r="F182" s="11">
        <v>2970.8220000000001</v>
      </c>
      <c r="G182" s="16">
        <v>42981</v>
      </c>
      <c r="H182" s="15">
        <v>2260.2236000000003</v>
      </c>
      <c r="I182" s="2">
        <f t="shared" si="2"/>
        <v>28</v>
      </c>
    </row>
    <row r="183" spans="1:9" x14ac:dyDescent="0.3">
      <c r="A183" s="7">
        <v>93</v>
      </c>
      <c r="B183" s="3" t="s">
        <v>30</v>
      </c>
      <c r="C183" s="4" t="s">
        <v>2</v>
      </c>
      <c r="D183" s="4" t="s">
        <v>27</v>
      </c>
      <c r="E183" s="10">
        <v>42953</v>
      </c>
      <c r="F183" s="11">
        <v>3429.8419999999996</v>
      </c>
      <c r="G183" s="16">
        <v>42981</v>
      </c>
      <c r="H183" s="15">
        <v>2705.0706</v>
      </c>
      <c r="I183" s="2">
        <f t="shared" si="2"/>
        <v>28</v>
      </c>
    </row>
    <row r="184" spans="1:9" x14ac:dyDescent="0.3">
      <c r="A184" s="7">
        <v>98</v>
      </c>
      <c r="B184" s="3" t="s">
        <v>30</v>
      </c>
      <c r="C184" s="4" t="s">
        <v>13</v>
      </c>
      <c r="D184" s="4" t="s">
        <v>27</v>
      </c>
      <c r="E184" s="10">
        <v>42975</v>
      </c>
      <c r="F184" s="11">
        <v>6599.6220000000003</v>
      </c>
      <c r="G184" s="16">
        <v>43003</v>
      </c>
      <c r="H184" s="15">
        <v>5899.6220000000003</v>
      </c>
      <c r="I184" s="2">
        <f t="shared" si="2"/>
        <v>28</v>
      </c>
    </row>
    <row r="185" spans="1:9" x14ac:dyDescent="0.3">
      <c r="A185" s="7">
        <v>100</v>
      </c>
      <c r="B185" s="3" t="s">
        <v>30</v>
      </c>
      <c r="C185" s="4" t="s">
        <v>2</v>
      </c>
      <c r="D185" s="4" t="s">
        <v>27</v>
      </c>
      <c r="E185" s="10">
        <v>42984</v>
      </c>
      <c r="F185" s="11">
        <v>2178.19</v>
      </c>
      <c r="G185" s="16">
        <v>43012</v>
      </c>
      <c r="H185" s="15">
        <v>1472.4594000000002</v>
      </c>
      <c r="I185" s="2">
        <f t="shared" si="2"/>
        <v>28</v>
      </c>
    </row>
    <row r="186" spans="1:9" x14ac:dyDescent="0.3">
      <c r="A186" s="7">
        <v>101</v>
      </c>
      <c r="B186" s="3" t="s">
        <v>30</v>
      </c>
      <c r="C186" s="4" t="s">
        <v>2</v>
      </c>
      <c r="D186" s="4" t="s">
        <v>27</v>
      </c>
      <c r="E186" s="10">
        <v>42984</v>
      </c>
      <c r="F186" s="11">
        <v>4222.6260000000002</v>
      </c>
      <c r="G186" s="16">
        <v>43012</v>
      </c>
      <c r="H186" s="15">
        <v>3489.902</v>
      </c>
      <c r="I186" s="2">
        <f t="shared" si="2"/>
        <v>28</v>
      </c>
    </row>
    <row r="187" spans="1:9" x14ac:dyDescent="0.3">
      <c r="A187" s="7">
        <v>104</v>
      </c>
      <c r="B187" s="3" t="s">
        <v>30</v>
      </c>
      <c r="C187" s="4" t="s">
        <v>2</v>
      </c>
      <c r="D187" s="4" t="s">
        <v>27</v>
      </c>
      <c r="E187" s="10">
        <v>42995</v>
      </c>
      <c r="F187" s="11">
        <v>4416.1019999999999</v>
      </c>
      <c r="G187" s="16">
        <v>43023</v>
      </c>
      <c r="H187" s="15">
        <v>3703.0523999999996</v>
      </c>
      <c r="I187" s="2">
        <f t="shared" si="2"/>
        <v>28</v>
      </c>
    </row>
    <row r="188" spans="1:9" x14ac:dyDescent="0.3">
      <c r="A188" s="7">
        <v>105</v>
      </c>
      <c r="B188" s="3" t="s">
        <v>30</v>
      </c>
      <c r="C188" s="4" t="s">
        <v>2</v>
      </c>
      <c r="D188" s="4" t="s">
        <v>27</v>
      </c>
      <c r="E188" s="10">
        <v>43002</v>
      </c>
      <c r="F188" s="11">
        <v>1314.068</v>
      </c>
      <c r="G188" s="16">
        <v>43030</v>
      </c>
      <c r="H188" s="15">
        <v>611.96499999999992</v>
      </c>
      <c r="I188" s="2">
        <f t="shared" si="2"/>
        <v>28</v>
      </c>
    </row>
    <row r="189" spans="1:9" x14ac:dyDescent="0.3">
      <c r="A189" s="7">
        <v>110</v>
      </c>
      <c r="B189" s="3" t="s">
        <v>34</v>
      </c>
      <c r="C189" s="4" t="s">
        <v>12</v>
      </c>
      <c r="D189" s="4" t="s">
        <v>27</v>
      </c>
      <c r="E189" s="10">
        <v>43016</v>
      </c>
      <c r="F189" s="11">
        <v>6308.652</v>
      </c>
      <c r="G189" s="16">
        <v>43044</v>
      </c>
      <c r="H189" s="15">
        <v>5581.3321999999998</v>
      </c>
      <c r="I189" s="2">
        <f t="shared" si="2"/>
        <v>28</v>
      </c>
    </row>
    <row r="190" spans="1:9" x14ac:dyDescent="0.3">
      <c r="A190" s="7">
        <v>111</v>
      </c>
      <c r="B190" s="3" t="s">
        <v>30</v>
      </c>
      <c r="C190" s="4" t="s">
        <v>2</v>
      </c>
      <c r="D190" s="4" t="s">
        <v>27</v>
      </c>
      <c r="E190" s="10">
        <v>43023</v>
      </c>
      <c r="F190" s="11">
        <v>1400.846</v>
      </c>
      <c r="G190" s="16">
        <v>43051</v>
      </c>
      <c r="H190" s="15">
        <v>692.98939999999993</v>
      </c>
      <c r="I190" s="2">
        <f t="shared" si="2"/>
        <v>28</v>
      </c>
    </row>
    <row r="191" spans="1:9" x14ac:dyDescent="0.3">
      <c r="A191" s="7">
        <v>114</v>
      </c>
      <c r="B191" s="3" t="s">
        <v>30</v>
      </c>
      <c r="C191" s="4" t="s">
        <v>2</v>
      </c>
      <c r="D191" s="4" t="s">
        <v>27</v>
      </c>
      <c r="E191" s="10">
        <v>43032</v>
      </c>
      <c r="F191" s="11">
        <v>6939.1660000000002</v>
      </c>
      <c r="G191" s="16">
        <v>43060</v>
      </c>
      <c r="H191" s="15">
        <v>6242.3818000000001</v>
      </c>
      <c r="I191" s="2">
        <f t="shared" si="2"/>
        <v>28</v>
      </c>
    </row>
    <row r="192" spans="1:9" x14ac:dyDescent="0.3">
      <c r="A192" s="7">
        <v>112</v>
      </c>
      <c r="B192" s="3" t="s">
        <v>30</v>
      </c>
      <c r="C192" s="4" t="s">
        <v>2</v>
      </c>
      <c r="D192" s="4" t="s">
        <v>27</v>
      </c>
      <c r="E192" s="10">
        <v>43033</v>
      </c>
      <c r="F192" s="11">
        <v>6710</v>
      </c>
      <c r="G192" s="16">
        <v>43061</v>
      </c>
      <c r="H192" s="15">
        <v>6009.9732000000004</v>
      </c>
      <c r="I192" s="2">
        <f t="shared" si="2"/>
        <v>28</v>
      </c>
    </row>
    <row r="193" spans="1:9" x14ac:dyDescent="0.3">
      <c r="A193" s="7">
        <v>119</v>
      </c>
      <c r="B193" s="3" t="s">
        <v>34</v>
      </c>
      <c r="C193" s="4" t="s">
        <v>12</v>
      </c>
      <c r="D193" s="4" t="s">
        <v>27</v>
      </c>
      <c r="E193" s="10">
        <v>43049</v>
      </c>
      <c r="F193" s="11">
        <v>5912.1220000000003</v>
      </c>
      <c r="G193" s="16">
        <v>43077</v>
      </c>
      <c r="H193" s="15">
        <v>5157.7208000000001</v>
      </c>
      <c r="I193" s="2">
        <f t="shared" si="2"/>
        <v>28</v>
      </c>
    </row>
    <row r="194" spans="1:9" x14ac:dyDescent="0.3">
      <c r="A194" s="7">
        <v>121</v>
      </c>
      <c r="B194" s="3" t="s">
        <v>30</v>
      </c>
      <c r="C194" s="4" t="s">
        <v>2</v>
      </c>
      <c r="D194" s="3" t="s">
        <v>27</v>
      </c>
      <c r="E194" s="10">
        <v>43059</v>
      </c>
      <c r="F194" s="11">
        <v>6425.11</v>
      </c>
      <c r="G194" s="14">
        <v>43087</v>
      </c>
      <c r="H194" s="15">
        <v>5730.4031999999997</v>
      </c>
      <c r="I194" s="2">
        <f t="shared" si="2"/>
        <v>28</v>
      </c>
    </row>
    <row r="195" spans="1:9" x14ac:dyDescent="0.3">
      <c r="A195" s="7">
        <v>124</v>
      </c>
      <c r="B195" s="3" t="s">
        <v>30</v>
      </c>
      <c r="C195" s="4" t="s">
        <v>2</v>
      </c>
      <c r="D195" s="4" t="s">
        <v>27</v>
      </c>
      <c r="E195" s="10">
        <v>43078</v>
      </c>
      <c r="F195" s="11">
        <v>6602.1419999999998</v>
      </c>
      <c r="G195" s="16">
        <v>43106</v>
      </c>
      <c r="H195" s="15">
        <v>5873.6545999999998</v>
      </c>
      <c r="I195" s="2">
        <f t="shared" ref="I195:I258" si="3">G195-E195</f>
        <v>28</v>
      </c>
    </row>
    <row r="196" spans="1:9" x14ac:dyDescent="0.3">
      <c r="A196" s="7">
        <v>125</v>
      </c>
      <c r="B196" s="3" t="s">
        <v>30</v>
      </c>
      <c r="C196" s="4" t="s">
        <v>15</v>
      </c>
      <c r="D196" s="4" t="s">
        <v>27</v>
      </c>
      <c r="E196" s="10">
        <v>43082</v>
      </c>
      <c r="F196" s="11">
        <v>6092.9773999999998</v>
      </c>
      <c r="G196" s="16">
        <v>43110</v>
      </c>
      <c r="H196" s="15">
        <v>5339.4297999999999</v>
      </c>
      <c r="I196" s="2">
        <f t="shared" si="3"/>
        <v>28</v>
      </c>
    </row>
    <row r="197" spans="1:9" x14ac:dyDescent="0.3">
      <c r="A197" s="7">
        <v>128</v>
      </c>
      <c r="B197" s="3" t="s">
        <v>30</v>
      </c>
      <c r="C197" s="4" t="s">
        <v>13</v>
      </c>
      <c r="D197" s="4" t="s">
        <v>27</v>
      </c>
      <c r="E197" s="10">
        <v>43096</v>
      </c>
      <c r="F197" s="11">
        <v>5655.7440000000006</v>
      </c>
      <c r="G197" s="16">
        <v>43124</v>
      </c>
      <c r="H197" s="15">
        <v>4907.5105999999996</v>
      </c>
      <c r="I197" s="2">
        <f t="shared" si="3"/>
        <v>28</v>
      </c>
    </row>
    <row r="198" spans="1:9" x14ac:dyDescent="0.3">
      <c r="A198" s="7">
        <v>134</v>
      </c>
      <c r="B198" s="3" t="s">
        <v>30</v>
      </c>
      <c r="C198" s="4" t="s">
        <v>2</v>
      </c>
      <c r="D198" s="4" t="s">
        <v>27</v>
      </c>
      <c r="E198" s="10">
        <v>43145</v>
      </c>
      <c r="F198" s="11">
        <v>1560.1879999999999</v>
      </c>
      <c r="G198" s="16">
        <v>43173</v>
      </c>
      <c r="H198" s="15">
        <v>854.97780000000012</v>
      </c>
      <c r="I198" s="2">
        <f t="shared" si="3"/>
        <v>28</v>
      </c>
    </row>
    <row r="199" spans="1:9" x14ac:dyDescent="0.3">
      <c r="A199" s="7">
        <v>137</v>
      </c>
      <c r="B199" s="3" t="s">
        <v>30</v>
      </c>
      <c r="C199" s="4" t="s">
        <v>13</v>
      </c>
      <c r="D199" s="4" t="s">
        <v>27</v>
      </c>
      <c r="E199" s="10">
        <v>43155</v>
      </c>
      <c r="F199" s="11">
        <v>6563.8929999999991</v>
      </c>
      <c r="G199" s="16">
        <v>43183</v>
      </c>
      <c r="H199" s="15">
        <v>5859.135400000001</v>
      </c>
      <c r="I199" s="2">
        <f t="shared" si="3"/>
        <v>28</v>
      </c>
    </row>
    <row r="200" spans="1:9" x14ac:dyDescent="0.3">
      <c r="A200" s="7">
        <v>139</v>
      </c>
      <c r="B200" s="3" t="s">
        <v>30</v>
      </c>
      <c r="C200" s="4" t="s">
        <v>2</v>
      </c>
      <c r="D200" s="4" t="s">
        <v>27</v>
      </c>
      <c r="E200" s="10">
        <v>43162</v>
      </c>
      <c r="F200" s="11">
        <v>6400.7339999999995</v>
      </c>
      <c r="G200" s="16">
        <v>43190</v>
      </c>
      <c r="H200" s="15">
        <v>5675.9892</v>
      </c>
      <c r="I200" s="2">
        <f t="shared" si="3"/>
        <v>28</v>
      </c>
    </row>
    <row r="201" spans="1:9" x14ac:dyDescent="0.3">
      <c r="A201" s="7">
        <v>141</v>
      </c>
      <c r="B201" s="3" t="s">
        <v>30</v>
      </c>
      <c r="C201" s="4" t="s">
        <v>13</v>
      </c>
      <c r="D201" s="4" t="s">
        <v>27</v>
      </c>
      <c r="E201" s="10">
        <v>43167</v>
      </c>
      <c r="F201" s="11">
        <v>6865.94</v>
      </c>
      <c r="G201" s="16">
        <v>43195</v>
      </c>
      <c r="H201" s="15">
        <v>6155.1521999999995</v>
      </c>
      <c r="I201" s="2">
        <f t="shared" si="3"/>
        <v>28</v>
      </c>
    </row>
    <row r="202" spans="1:9" x14ac:dyDescent="0.3">
      <c r="A202" s="7">
        <v>140</v>
      </c>
      <c r="B202" s="3" t="s">
        <v>30</v>
      </c>
      <c r="C202" s="4" t="s">
        <v>2</v>
      </c>
      <c r="D202" s="4" t="s">
        <v>27</v>
      </c>
      <c r="E202" s="10">
        <v>43171</v>
      </c>
      <c r="F202" s="11">
        <v>6804.7479999999996</v>
      </c>
      <c r="G202" s="16">
        <v>43199</v>
      </c>
      <c r="H202" s="15">
        <v>6081.5393999999997</v>
      </c>
      <c r="I202" s="2">
        <f t="shared" si="3"/>
        <v>28</v>
      </c>
    </row>
    <row r="203" spans="1:9" x14ac:dyDescent="0.3">
      <c r="A203" s="7">
        <v>144</v>
      </c>
      <c r="B203" s="3" t="s">
        <v>30</v>
      </c>
      <c r="C203" s="4" t="s">
        <v>2</v>
      </c>
      <c r="D203" s="4" t="s">
        <v>27</v>
      </c>
      <c r="E203" s="10">
        <v>43189</v>
      </c>
      <c r="F203" s="11">
        <v>5600.9459999999999</v>
      </c>
      <c r="G203" s="16">
        <v>43217</v>
      </c>
      <c r="H203" s="15">
        <v>4863.5821999999998</v>
      </c>
      <c r="I203" s="2">
        <f t="shared" si="3"/>
        <v>28</v>
      </c>
    </row>
    <row r="204" spans="1:9" x14ac:dyDescent="0.3">
      <c r="A204" s="7">
        <v>220</v>
      </c>
      <c r="B204" s="3" t="s">
        <v>34</v>
      </c>
      <c r="C204" s="4" t="s">
        <v>12</v>
      </c>
      <c r="D204" s="4" t="s">
        <v>27</v>
      </c>
      <c r="E204" s="10">
        <v>43567</v>
      </c>
      <c r="F204" s="11">
        <v>6287.7374</v>
      </c>
      <c r="G204" s="16">
        <v>43595</v>
      </c>
      <c r="H204" s="15">
        <v>5559.5877999999993</v>
      </c>
      <c r="I204" s="2">
        <f t="shared" si="3"/>
        <v>28</v>
      </c>
    </row>
    <row r="205" spans="1:9" x14ac:dyDescent="0.3">
      <c r="A205" s="7">
        <v>263</v>
      </c>
      <c r="B205" s="3" t="s">
        <v>34</v>
      </c>
      <c r="C205" s="4" t="s">
        <v>12</v>
      </c>
      <c r="D205" s="4" t="s">
        <v>27</v>
      </c>
      <c r="E205" s="10">
        <v>43795</v>
      </c>
      <c r="F205" s="11">
        <v>3823.0224000000003</v>
      </c>
      <c r="G205" s="16">
        <v>43823</v>
      </c>
      <c r="H205" s="15">
        <v>3122.2220000000002</v>
      </c>
      <c r="I205" s="2">
        <f t="shared" si="3"/>
        <v>28</v>
      </c>
    </row>
    <row r="206" spans="1:9" x14ac:dyDescent="0.3">
      <c r="A206" s="7">
        <v>143</v>
      </c>
      <c r="B206" s="3" t="s">
        <v>30</v>
      </c>
      <c r="C206" s="4" t="s">
        <v>13</v>
      </c>
      <c r="D206" s="4" t="s">
        <v>28</v>
      </c>
      <c r="E206" s="10">
        <v>43180</v>
      </c>
      <c r="F206" s="11">
        <v>6260.0810000000001</v>
      </c>
      <c r="G206" s="16">
        <v>43208</v>
      </c>
      <c r="H206" s="15">
        <v>5460.9267999999993</v>
      </c>
      <c r="I206" s="2">
        <f t="shared" si="3"/>
        <v>28</v>
      </c>
    </row>
    <row r="207" spans="1:9" x14ac:dyDescent="0.3">
      <c r="A207" s="7">
        <v>149</v>
      </c>
      <c r="B207" s="3" t="s">
        <v>30</v>
      </c>
      <c r="C207" s="4" t="s">
        <v>13</v>
      </c>
      <c r="D207" s="4" t="s">
        <v>28</v>
      </c>
      <c r="E207" s="10">
        <v>43203</v>
      </c>
      <c r="F207" s="11">
        <v>6377.9410000000007</v>
      </c>
      <c r="G207" s="16">
        <v>43231</v>
      </c>
      <c r="H207" s="15">
        <v>5579.5974000000006</v>
      </c>
      <c r="I207" s="2">
        <f t="shared" si="3"/>
        <v>28</v>
      </c>
    </row>
    <row r="208" spans="1:9" x14ac:dyDescent="0.3">
      <c r="A208" s="7">
        <v>147</v>
      </c>
      <c r="B208" s="3" t="s">
        <v>30</v>
      </c>
      <c r="C208" s="4" t="s">
        <v>2</v>
      </c>
      <c r="D208" s="4" t="s">
        <v>28</v>
      </c>
      <c r="E208" s="10">
        <v>43204</v>
      </c>
      <c r="F208" s="11">
        <v>6712.5059999999994</v>
      </c>
      <c r="G208" s="16">
        <v>43232</v>
      </c>
      <c r="H208" s="15">
        <v>5859.3652000000002</v>
      </c>
      <c r="I208" s="2">
        <f t="shared" si="3"/>
        <v>28</v>
      </c>
    </row>
    <row r="209" spans="1:9" x14ac:dyDescent="0.3">
      <c r="A209" s="7">
        <v>152</v>
      </c>
      <c r="B209" s="3" t="s">
        <v>30</v>
      </c>
      <c r="C209" s="4" t="s">
        <v>2</v>
      </c>
      <c r="D209" s="4" t="s">
        <v>28</v>
      </c>
      <c r="E209" s="10">
        <v>43214</v>
      </c>
      <c r="F209" s="11">
        <v>6354.9760000000006</v>
      </c>
      <c r="G209" s="16">
        <v>43242</v>
      </c>
      <c r="H209" s="15">
        <v>5526.482</v>
      </c>
      <c r="I209" s="2">
        <f t="shared" si="3"/>
        <v>28</v>
      </c>
    </row>
    <row r="210" spans="1:9" x14ac:dyDescent="0.3">
      <c r="A210" s="7">
        <v>154</v>
      </c>
      <c r="B210" s="3" t="s">
        <v>30</v>
      </c>
      <c r="C210" s="4" t="s">
        <v>13</v>
      </c>
      <c r="D210" s="4" t="s">
        <v>28</v>
      </c>
      <c r="E210" s="10">
        <v>43229</v>
      </c>
      <c r="F210" s="11">
        <v>6607.4359999999997</v>
      </c>
      <c r="G210" s="16">
        <v>43257</v>
      </c>
      <c r="H210" s="15">
        <v>5776.3903999999993</v>
      </c>
      <c r="I210" s="2">
        <f t="shared" si="3"/>
        <v>28</v>
      </c>
    </row>
    <row r="211" spans="1:9" x14ac:dyDescent="0.3">
      <c r="A211" s="7">
        <v>155</v>
      </c>
      <c r="B211" s="3" t="s">
        <v>30</v>
      </c>
      <c r="C211" s="4" t="s">
        <v>2</v>
      </c>
      <c r="D211" s="4" t="s">
        <v>28</v>
      </c>
      <c r="E211" s="10">
        <v>43236</v>
      </c>
      <c r="F211" s="11">
        <v>6442.7300000000005</v>
      </c>
      <c r="G211" s="16">
        <v>43264</v>
      </c>
      <c r="H211" s="15">
        <v>5629.2857999999997</v>
      </c>
      <c r="I211" s="2">
        <f t="shared" si="3"/>
        <v>28</v>
      </c>
    </row>
    <row r="212" spans="1:9" x14ac:dyDescent="0.3">
      <c r="A212" s="7">
        <v>157</v>
      </c>
      <c r="B212" s="3" t="s">
        <v>30</v>
      </c>
      <c r="C212" s="4" t="s">
        <v>13</v>
      </c>
      <c r="D212" s="4" t="s">
        <v>28</v>
      </c>
      <c r="E212" s="10">
        <v>43246</v>
      </c>
      <c r="F212" s="11">
        <v>6120.0129999999999</v>
      </c>
      <c r="G212" s="16">
        <v>43274</v>
      </c>
      <c r="H212" s="15">
        <v>5303.3235999999997</v>
      </c>
      <c r="I212" s="2">
        <f t="shared" si="3"/>
        <v>28</v>
      </c>
    </row>
    <row r="213" spans="1:9" x14ac:dyDescent="0.3">
      <c r="A213" s="7">
        <v>158</v>
      </c>
      <c r="B213" s="3" t="s">
        <v>30</v>
      </c>
      <c r="C213" s="4" t="s">
        <v>13</v>
      </c>
      <c r="D213" s="4" t="s">
        <v>28</v>
      </c>
      <c r="E213" s="10">
        <v>43251</v>
      </c>
      <c r="F213" s="11">
        <v>6437.2219999999998</v>
      </c>
      <c r="G213" s="16">
        <v>43279</v>
      </c>
      <c r="H213" s="15">
        <v>5619.3360000000002</v>
      </c>
      <c r="I213" s="2">
        <f t="shared" si="3"/>
        <v>28</v>
      </c>
    </row>
    <row r="214" spans="1:9" x14ac:dyDescent="0.3">
      <c r="A214" s="7">
        <v>162</v>
      </c>
      <c r="B214" s="3" t="s">
        <v>30</v>
      </c>
      <c r="C214" s="4" t="s">
        <v>13</v>
      </c>
      <c r="D214" s="4" t="s">
        <v>28</v>
      </c>
      <c r="E214" s="10">
        <v>43262</v>
      </c>
      <c r="F214" s="11">
        <v>6307.9940000000006</v>
      </c>
      <c r="G214" s="16">
        <v>43290</v>
      </c>
      <c r="H214" s="15">
        <v>5500.0235999999995</v>
      </c>
      <c r="I214" s="2">
        <f t="shared" si="3"/>
        <v>28</v>
      </c>
    </row>
    <row r="215" spans="1:9" x14ac:dyDescent="0.3">
      <c r="A215" s="7">
        <v>163</v>
      </c>
      <c r="B215" s="3" t="s">
        <v>30</v>
      </c>
      <c r="C215" s="4" t="s">
        <v>2</v>
      </c>
      <c r="D215" s="4" t="s">
        <v>28</v>
      </c>
      <c r="E215" s="10">
        <v>43268</v>
      </c>
      <c r="F215" s="11">
        <v>6387.2420000000002</v>
      </c>
      <c r="G215" s="16">
        <v>43296</v>
      </c>
      <c r="H215" s="15">
        <v>5554.6415999999999</v>
      </c>
      <c r="I215" s="2">
        <f t="shared" si="3"/>
        <v>28</v>
      </c>
    </row>
    <row r="216" spans="1:9" x14ac:dyDescent="0.3">
      <c r="A216" s="7">
        <v>160</v>
      </c>
      <c r="B216" s="3" t="s">
        <v>30</v>
      </c>
      <c r="C216" s="4" t="s">
        <v>2</v>
      </c>
      <c r="D216" s="4" t="s">
        <v>28</v>
      </c>
      <c r="E216" s="10">
        <v>43269</v>
      </c>
      <c r="F216" s="11">
        <v>6061.32</v>
      </c>
      <c r="G216" s="16">
        <v>43297</v>
      </c>
      <c r="H216" s="15">
        <v>5245.1269999999995</v>
      </c>
      <c r="I216" s="2">
        <f t="shared" si="3"/>
        <v>28</v>
      </c>
    </row>
    <row r="217" spans="1:9" x14ac:dyDescent="0.3">
      <c r="A217" s="7">
        <v>165</v>
      </c>
      <c r="B217" s="3" t="s">
        <v>30</v>
      </c>
      <c r="C217" s="4" t="s">
        <v>2</v>
      </c>
      <c r="D217" s="4" t="s">
        <v>28</v>
      </c>
      <c r="E217" s="10">
        <v>43285</v>
      </c>
      <c r="F217" s="11">
        <v>6576.0919999999996</v>
      </c>
      <c r="G217" s="16">
        <v>43313</v>
      </c>
      <c r="H217" s="15">
        <v>5721.4263999999994</v>
      </c>
      <c r="I217" s="2">
        <f t="shared" si="3"/>
        <v>28</v>
      </c>
    </row>
    <row r="218" spans="1:9" x14ac:dyDescent="0.3">
      <c r="A218" s="7">
        <v>169</v>
      </c>
      <c r="B218" s="3" t="s">
        <v>30</v>
      </c>
      <c r="C218" s="4" t="s">
        <v>13</v>
      </c>
      <c r="D218" s="4" t="s">
        <v>28</v>
      </c>
      <c r="E218" s="10">
        <v>43295</v>
      </c>
      <c r="F218" s="11">
        <v>6196.6190000000006</v>
      </c>
      <c r="G218" s="16">
        <v>43323</v>
      </c>
      <c r="H218" s="15">
        <v>5387.6653999999999</v>
      </c>
      <c r="I218" s="2">
        <f t="shared" si="3"/>
        <v>28</v>
      </c>
    </row>
    <row r="219" spans="1:9" x14ac:dyDescent="0.3">
      <c r="A219" s="7">
        <v>167</v>
      </c>
      <c r="B219" s="3" t="s">
        <v>30</v>
      </c>
      <c r="C219" s="4" t="s">
        <v>2</v>
      </c>
      <c r="D219" s="4" t="s">
        <v>28</v>
      </c>
      <c r="E219" s="10">
        <v>43296</v>
      </c>
      <c r="F219" s="11">
        <v>3376.66</v>
      </c>
      <c r="G219" s="16">
        <v>43324</v>
      </c>
      <c r="H219" s="15">
        <v>2570.5307999999995</v>
      </c>
      <c r="I219" s="2">
        <f t="shared" si="3"/>
        <v>28</v>
      </c>
    </row>
    <row r="220" spans="1:9" x14ac:dyDescent="0.3">
      <c r="A220" s="7">
        <v>168</v>
      </c>
      <c r="B220" s="3" t="s">
        <v>30</v>
      </c>
      <c r="C220" s="4" t="s">
        <v>2</v>
      </c>
      <c r="D220" s="4" t="s">
        <v>28</v>
      </c>
      <c r="E220" s="10">
        <v>43296</v>
      </c>
      <c r="F220" s="11">
        <v>2867.29</v>
      </c>
      <c r="G220" s="16">
        <v>43324</v>
      </c>
      <c r="H220" s="15">
        <v>1982.6858000000002</v>
      </c>
      <c r="I220" s="2">
        <f t="shared" si="3"/>
        <v>28</v>
      </c>
    </row>
    <row r="221" spans="1:9" x14ac:dyDescent="0.3">
      <c r="A221" s="7">
        <v>171</v>
      </c>
      <c r="B221" s="3" t="s">
        <v>30</v>
      </c>
      <c r="C221" s="4" t="s">
        <v>2</v>
      </c>
      <c r="D221" s="4" t="s">
        <v>28</v>
      </c>
      <c r="E221" s="10">
        <v>43315</v>
      </c>
      <c r="F221" s="11">
        <v>2966.93</v>
      </c>
      <c r="G221" s="16">
        <v>43343</v>
      </c>
      <c r="H221" s="15">
        <v>2151.1867999999999</v>
      </c>
      <c r="I221" s="2">
        <f t="shared" si="3"/>
        <v>28</v>
      </c>
    </row>
    <row r="222" spans="1:9" x14ac:dyDescent="0.3">
      <c r="A222" s="7">
        <v>172</v>
      </c>
      <c r="B222" s="3" t="s">
        <v>30</v>
      </c>
      <c r="C222" s="4" t="s">
        <v>2</v>
      </c>
      <c r="D222" s="4" t="s">
        <v>28</v>
      </c>
      <c r="E222" s="10">
        <v>43315</v>
      </c>
      <c r="F222" s="11">
        <v>3157.4180000000001</v>
      </c>
      <c r="G222" s="16">
        <v>43343</v>
      </c>
      <c r="H222" s="15">
        <v>2343.5335999999998</v>
      </c>
      <c r="I222" s="2">
        <f t="shared" si="3"/>
        <v>28</v>
      </c>
    </row>
    <row r="223" spans="1:9" x14ac:dyDescent="0.3">
      <c r="A223" s="7">
        <v>177</v>
      </c>
      <c r="B223" s="3" t="s">
        <v>30</v>
      </c>
      <c r="C223" s="4" t="s">
        <v>13</v>
      </c>
      <c r="D223" s="4" t="s">
        <v>28</v>
      </c>
      <c r="E223" s="10">
        <v>43337</v>
      </c>
      <c r="F223" s="11">
        <v>6321.8279999999995</v>
      </c>
      <c r="G223" s="16">
        <v>43365</v>
      </c>
      <c r="H223" s="15">
        <v>5521.5686000000005</v>
      </c>
      <c r="I223" s="2">
        <f t="shared" si="3"/>
        <v>28</v>
      </c>
    </row>
    <row r="224" spans="1:9" x14ac:dyDescent="0.3">
      <c r="A224" s="7">
        <v>179</v>
      </c>
      <c r="B224" s="3" t="s">
        <v>30</v>
      </c>
      <c r="C224" s="4" t="s">
        <v>5</v>
      </c>
      <c r="D224" s="4" t="s">
        <v>28</v>
      </c>
      <c r="E224" s="10">
        <v>43345</v>
      </c>
      <c r="F224" s="11">
        <v>6400</v>
      </c>
      <c r="G224" s="16">
        <v>43373</v>
      </c>
      <c r="H224" s="15">
        <v>5586.3341999999993</v>
      </c>
      <c r="I224" s="2">
        <f t="shared" si="3"/>
        <v>28</v>
      </c>
    </row>
    <row r="225" spans="1:9" x14ac:dyDescent="0.3">
      <c r="A225" s="7">
        <v>180</v>
      </c>
      <c r="B225" s="3" t="s">
        <v>30</v>
      </c>
      <c r="C225" s="4" t="s">
        <v>13</v>
      </c>
      <c r="D225" s="4" t="s">
        <v>28</v>
      </c>
      <c r="E225" s="10">
        <v>43357</v>
      </c>
      <c r="F225" s="11">
        <v>6420.6260000000002</v>
      </c>
      <c r="G225" s="16">
        <v>43385</v>
      </c>
      <c r="H225" s="15">
        <v>5615.4989999999998</v>
      </c>
      <c r="I225" s="2">
        <f t="shared" si="3"/>
        <v>28</v>
      </c>
    </row>
    <row r="226" spans="1:9" x14ac:dyDescent="0.3">
      <c r="A226" s="7">
        <v>183</v>
      </c>
      <c r="B226" s="3" t="s">
        <v>30</v>
      </c>
      <c r="C226" s="4" t="s">
        <v>18</v>
      </c>
      <c r="D226" s="4" t="s">
        <v>28</v>
      </c>
      <c r="E226" s="10">
        <v>43376</v>
      </c>
      <c r="F226" s="11">
        <v>6166.1669999999995</v>
      </c>
      <c r="G226" s="16">
        <v>43404</v>
      </c>
      <c r="H226" s="15">
        <v>5365.9218000000001</v>
      </c>
      <c r="I226" s="2">
        <f t="shared" si="3"/>
        <v>28</v>
      </c>
    </row>
    <row r="227" spans="1:9" x14ac:dyDescent="0.3">
      <c r="A227" s="7">
        <v>182</v>
      </c>
      <c r="B227" s="3" t="s">
        <v>30</v>
      </c>
      <c r="C227" s="4" t="s">
        <v>2</v>
      </c>
      <c r="D227" s="4" t="s">
        <v>28</v>
      </c>
      <c r="E227" s="10">
        <v>43378</v>
      </c>
      <c r="F227" s="11">
        <v>6459.1980000000003</v>
      </c>
      <c r="G227" s="16">
        <v>43406</v>
      </c>
      <c r="H227" s="15">
        <v>5635.2067999999999</v>
      </c>
      <c r="I227" s="2">
        <f t="shared" si="3"/>
        <v>28</v>
      </c>
    </row>
    <row r="228" spans="1:9" x14ac:dyDescent="0.3">
      <c r="A228" s="7">
        <v>186</v>
      </c>
      <c r="B228" s="3" t="s">
        <v>30</v>
      </c>
      <c r="C228" s="4" t="s">
        <v>13</v>
      </c>
      <c r="D228" s="4" t="s">
        <v>28</v>
      </c>
      <c r="E228" s="10">
        <v>43384</v>
      </c>
      <c r="F228" s="11">
        <v>6641.9880000000003</v>
      </c>
      <c r="G228" s="16">
        <v>43412</v>
      </c>
      <c r="H228" s="15">
        <v>5815.5249999999996</v>
      </c>
      <c r="I228" s="2">
        <f t="shared" si="3"/>
        <v>28</v>
      </c>
    </row>
    <row r="229" spans="1:9" x14ac:dyDescent="0.3">
      <c r="A229" s="7">
        <v>187</v>
      </c>
      <c r="B229" s="3" t="s">
        <v>30</v>
      </c>
      <c r="C229" s="4" t="s">
        <v>2</v>
      </c>
      <c r="D229" s="4" t="s">
        <v>28</v>
      </c>
      <c r="E229" s="10">
        <v>43392</v>
      </c>
      <c r="F229" s="11">
        <v>6302.1959999999999</v>
      </c>
      <c r="G229" s="16">
        <v>43420</v>
      </c>
      <c r="H229" s="15">
        <v>5454.9290000000001</v>
      </c>
      <c r="I229" s="2">
        <f t="shared" si="3"/>
        <v>28</v>
      </c>
    </row>
    <row r="230" spans="1:9" x14ac:dyDescent="0.3">
      <c r="A230" s="7">
        <v>188</v>
      </c>
      <c r="B230" s="3" t="s">
        <v>30</v>
      </c>
      <c r="C230" s="4" t="s">
        <v>2</v>
      </c>
      <c r="D230" s="4" t="s">
        <v>28</v>
      </c>
      <c r="E230" s="10">
        <v>43409</v>
      </c>
      <c r="F230" s="11">
        <v>5433.58</v>
      </c>
      <c r="G230" s="16">
        <v>43437</v>
      </c>
      <c r="H230" s="15">
        <v>4638.3197999999993</v>
      </c>
      <c r="I230" s="2">
        <f t="shared" si="3"/>
        <v>28</v>
      </c>
    </row>
    <row r="231" spans="1:9" x14ac:dyDescent="0.3">
      <c r="A231" s="7">
        <v>192</v>
      </c>
      <c r="B231" s="3" t="s">
        <v>30</v>
      </c>
      <c r="C231" s="4" t="s">
        <v>5</v>
      </c>
      <c r="D231" s="4" t="s">
        <v>28</v>
      </c>
      <c r="E231" s="10">
        <v>43421</v>
      </c>
      <c r="F231" s="11">
        <v>6035.2129999999997</v>
      </c>
      <c r="G231" s="16">
        <v>43449</v>
      </c>
      <c r="H231" s="15">
        <v>5225.5612000000001</v>
      </c>
      <c r="I231" s="2">
        <f t="shared" si="3"/>
        <v>28</v>
      </c>
    </row>
    <row r="232" spans="1:9" x14ac:dyDescent="0.3">
      <c r="A232" s="7">
        <v>195</v>
      </c>
      <c r="B232" s="3" t="s">
        <v>30</v>
      </c>
      <c r="C232" s="4" t="s">
        <v>13</v>
      </c>
      <c r="D232" s="4" t="s">
        <v>28</v>
      </c>
      <c r="E232" s="10">
        <v>43425</v>
      </c>
      <c r="F232" s="11">
        <v>6300.3140000000003</v>
      </c>
      <c r="G232" s="16">
        <v>43453</v>
      </c>
      <c r="H232" s="15">
        <v>5486.1535999999996</v>
      </c>
      <c r="I232" s="2">
        <f t="shared" si="3"/>
        <v>28</v>
      </c>
    </row>
    <row r="233" spans="1:9" x14ac:dyDescent="0.3">
      <c r="A233" s="7">
        <v>193</v>
      </c>
      <c r="B233" s="3" t="s">
        <v>30</v>
      </c>
      <c r="C233" s="4" t="s">
        <v>2</v>
      </c>
      <c r="D233" s="4" t="s">
        <v>28</v>
      </c>
      <c r="E233" s="10">
        <v>43433</v>
      </c>
      <c r="F233" s="11">
        <v>6081.1422000000002</v>
      </c>
      <c r="G233" s="16">
        <v>43461</v>
      </c>
      <c r="H233" s="15">
        <v>5248.5622000000003</v>
      </c>
      <c r="I233" s="2">
        <f t="shared" si="3"/>
        <v>28</v>
      </c>
    </row>
    <row r="234" spans="1:9" x14ac:dyDescent="0.3">
      <c r="A234" s="7">
        <v>194</v>
      </c>
      <c r="B234" s="3" t="s">
        <v>30</v>
      </c>
      <c r="C234" s="4" t="s">
        <v>18</v>
      </c>
      <c r="D234" s="4" t="s">
        <v>28</v>
      </c>
      <c r="E234" s="10">
        <v>43435</v>
      </c>
      <c r="F234" s="11">
        <v>5569.1660000000002</v>
      </c>
      <c r="G234" s="16">
        <v>43463</v>
      </c>
      <c r="H234" s="15">
        <v>4766.2483999999995</v>
      </c>
      <c r="I234" s="2">
        <f t="shared" si="3"/>
        <v>28</v>
      </c>
    </row>
    <row r="235" spans="1:9" x14ac:dyDescent="0.3">
      <c r="A235" s="7">
        <v>197</v>
      </c>
      <c r="B235" s="3" t="s">
        <v>30</v>
      </c>
      <c r="C235" s="4" t="s">
        <v>13</v>
      </c>
      <c r="D235" s="4" t="s">
        <v>28</v>
      </c>
      <c r="E235" s="10">
        <v>43443</v>
      </c>
      <c r="F235" s="11">
        <v>6376.1050000000005</v>
      </c>
      <c r="G235" s="16">
        <v>43471</v>
      </c>
      <c r="H235" s="15">
        <v>5565.4826000000003</v>
      </c>
      <c r="I235" s="2">
        <f t="shared" si="3"/>
        <v>28</v>
      </c>
    </row>
    <row r="236" spans="1:9" x14ac:dyDescent="0.3">
      <c r="A236" s="7">
        <v>202</v>
      </c>
      <c r="B236" s="3" t="s">
        <v>30</v>
      </c>
      <c r="C236" s="4" t="s">
        <v>19</v>
      </c>
      <c r="D236" s="4" t="s">
        <v>28</v>
      </c>
      <c r="E236" s="10">
        <v>43468</v>
      </c>
      <c r="F236" s="11">
        <v>6440.6</v>
      </c>
      <c r="G236" s="16">
        <v>43496</v>
      </c>
      <c r="H236" s="15">
        <v>5609.5583999999999</v>
      </c>
      <c r="I236" s="2">
        <f t="shared" si="3"/>
        <v>28</v>
      </c>
    </row>
    <row r="237" spans="1:9" x14ac:dyDescent="0.3">
      <c r="A237" s="7">
        <v>206</v>
      </c>
      <c r="B237" s="3" t="s">
        <v>32</v>
      </c>
      <c r="C237" s="4" t="s">
        <v>6</v>
      </c>
      <c r="D237" s="4" t="s">
        <v>28</v>
      </c>
      <c r="E237" s="10">
        <v>43487</v>
      </c>
      <c r="F237" s="11">
        <v>5023.8472000000002</v>
      </c>
      <c r="G237" s="16">
        <v>43515</v>
      </c>
      <c r="H237" s="15">
        <v>4199.2934000000005</v>
      </c>
      <c r="I237" s="2">
        <f t="shared" si="3"/>
        <v>28</v>
      </c>
    </row>
    <row r="238" spans="1:9" x14ac:dyDescent="0.3">
      <c r="A238" s="7">
        <v>207</v>
      </c>
      <c r="B238" s="3" t="s">
        <v>30</v>
      </c>
      <c r="C238" s="4" t="s">
        <v>13</v>
      </c>
      <c r="D238" s="4" t="s">
        <v>28</v>
      </c>
      <c r="E238" s="10">
        <v>43506</v>
      </c>
      <c r="F238" s="11">
        <v>6044.0680000000002</v>
      </c>
      <c r="G238" s="16">
        <v>43534</v>
      </c>
      <c r="H238" s="15">
        <v>5226.7362000000003</v>
      </c>
      <c r="I238" s="2">
        <f t="shared" si="3"/>
        <v>28</v>
      </c>
    </row>
    <row r="239" spans="1:9" x14ac:dyDescent="0.3">
      <c r="A239" s="7">
        <v>210</v>
      </c>
      <c r="B239" s="3" t="s">
        <v>30</v>
      </c>
      <c r="C239" s="4" t="s">
        <v>13</v>
      </c>
      <c r="D239" s="4" t="s">
        <v>28</v>
      </c>
      <c r="E239" s="10">
        <v>43519</v>
      </c>
      <c r="F239" s="11">
        <v>5520.0039999999999</v>
      </c>
      <c r="G239" s="16">
        <v>43547</v>
      </c>
      <c r="H239" s="15">
        <v>4701.3706000000002</v>
      </c>
      <c r="I239" s="2">
        <f t="shared" si="3"/>
        <v>28</v>
      </c>
    </row>
    <row r="240" spans="1:9" x14ac:dyDescent="0.3">
      <c r="A240" s="7">
        <v>211</v>
      </c>
      <c r="B240" s="3" t="s">
        <v>30</v>
      </c>
      <c r="C240" s="4" t="s">
        <v>2</v>
      </c>
      <c r="D240" s="4" t="s">
        <v>28</v>
      </c>
      <c r="E240" s="10">
        <v>43523</v>
      </c>
      <c r="F240" s="11">
        <v>6184.8540000000003</v>
      </c>
      <c r="G240" s="16">
        <v>43551</v>
      </c>
      <c r="H240" s="15">
        <v>5365.3330000000005</v>
      </c>
      <c r="I240" s="2">
        <f t="shared" si="3"/>
        <v>28</v>
      </c>
    </row>
    <row r="241" spans="1:9" x14ac:dyDescent="0.3">
      <c r="A241" s="7">
        <v>213</v>
      </c>
      <c r="B241" s="3" t="s">
        <v>30</v>
      </c>
      <c r="C241" s="4" t="s">
        <v>13</v>
      </c>
      <c r="D241" s="4" t="s">
        <v>28</v>
      </c>
      <c r="E241" s="10">
        <v>43534</v>
      </c>
      <c r="F241" s="11">
        <v>7000.0320000000011</v>
      </c>
      <c r="G241" s="16">
        <v>43562</v>
      </c>
      <c r="H241" s="15">
        <v>6175.9070000000011</v>
      </c>
      <c r="I241" s="2">
        <f t="shared" si="3"/>
        <v>28</v>
      </c>
    </row>
    <row r="242" spans="1:9" x14ac:dyDescent="0.3">
      <c r="A242" s="7">
        <v>214</v>
      </c>
      <c r="B242" s="3" t="s">
        <v>30</v>
      </c>
      <c r="C242" s="4" t="s">
        <v>20</v>
      </c>
      <c r="D242" s="4" t="s">
        <v>28</v>
      </c>
      <c r="E242" s="10">
        <v>43543</v>
      </c>
      <c r="F242" s="11">
        <v>6113.4534000000003</v>
      </c>
      <c r="G242" s="16">
        <v>43571</v>
      </c>
      <c r="H242" s="15">
        <v>5249.2322000000004</v>
      </c>
      <c r="I242" s="2">
        <f t="shared" si="3"/>
        <v>28</v>
      </c>
    </row>
    <row r="243" spans="1:9" x14ac:dyDescent="0.3">
      <c r="A243" s="7">
        <v>218</v>
      </c>
      <c r="B243" s="3" t="s">
        <v>30</v>
      </c>
      <c r="C243" s="4" t="s">
        <v>18</v>
      </c>
      <c r="D243" s="4" t="s">
        <v>28</v>
      </c>
      <c r="E243" s="10">
        <v>43554</v>
      </c>
      <c r="F243" s="11">
        <v>7204.3779999999997</v>
      </c>
      <c r="G243" s="16">
        <v>43582</v>
      </c>
      <c r="H243" s="15">
        <v>6376.6664000000001</v>
      </c>
      <c r="I243" s="2">
        <f t="shared" si="3"/>
        <v>28</v>
      </c>
    </row>
    <row r="244" spans="1:9" x14ac:dyDescent="0.3">
      <c r="A244" s="7">
        <v>219</v>
      </c>
      <c r="B244" s="3" t="s">
        <v>30</v>
      </c>
      <c r="C244" s="4" t="s">
        <v>13</v>
      </c>
      <c r="D244" s="4" t="s">
        <v>28</v>
      </c>
      <c r="E244" s="10">
        <v>43555</v>
      </c>
      <c r="F244" s="11">
        <v>6183.4189999999999</v>
      </c>
      <c r="G244" s="16">
        <v>43583</v>
      </c>
      <c r="H244" s="15">
        <v>5358.6012000000001</v>
      </c>
      <c r="I244" s="2">
        <f t="shared" si="3"/>
        <v>28</v>
      </c>
    </row>
    <row r="245" spans="1:9" x14ac:dyDescent="0.3">
      <c r="A245" s="7">
        <v>217</v>
      </c>
      <c r="B245" s="3" t="s">
        <v>30</v>
      </c>
      <c r="C245" s="4" t="s">
        <v>2</v>
      </c>
      <c r="D245" s="4" t="s">
        <v>28</v>
      </c>
      <c r="E245" s="10">
        <v>43559</v>
      </c>
      <c r="F245" s="11">
        <v>5567.2739999999994</v>
      </c>
      <c r="G245" s="16">
        <v>43587</v>
      </c>
      <c r="H245" s="15">
        <v>4741.1504000000004</v>
      </c>
      <c r="I245" s="2">
        <f t="shared" si="3"/>
        <v>28</v>
      </c>
    </row>
    <row r="246" spans="1:9" x14ac:dyDescent="0.3">
      <c r="A246" s="7">
        <v>223</v>
      </c>
      <c r="B246" s="3" t="s">
        <v>30</v>
      </c>
      <c r="C246" s="4" t="s">
        <v>13</v>
      </c>
      <c r="D246" s="4" t="s">
        <v>28</v>
      </c>
      <c r="E246" s="10">
        <v>43561</v>
      </c>
      <c r="F246" s="11">
        <v>6265.2440000000006</v>
      </c>
      <c r="G246" s="16">
        <v>43589</v>
      </c>
      <c r="H246" s="15">
        <v>5429.8494000000001</v>
      </c>
      <c r="I246" s="2">
        <f t="shared" si="3"/>
        <v>28</v>
      </c>
    </row>
    <row r="247" spans="1:9" x14ac:dyDescent="0.3">
      <c r="A247" s="7">
        <v>224</v>
      </c>
      <c r="B247" s="3" t="s">
        <v>30</v>
      </c>
      <c r="C247" s="4" t="s">
        <v>18</v>
      </c>
      <c r="D247" s="4" t="s">
        <v>28</v>
      </c>
      <c r="E247" s="10">
        <v>43576</v>
      </c>
      <c r="F247" s="11">
        <v>6090.3410000000003</v>
      </c>
      <c r="G247" s="16">
        <v>43604</v>
      </c>
      <c r="H247" s="15">
        <v>5253.2860000000001</v>
      </c>
      <c r="I247" s="2">
        <f t="shared" si="3"/>
        <v>28</v>
      </c>
    </row>
    <row r="248" spans="1:9" x14ac:dyDescent="0.3">
      <c r="A248" s="7">
        <v>226</v>
      </c>
      <c r="B248" s="3" t="s">
        <v>30</v>
      </c>
      <c r="C248" s="4" t="s">
        <v>18</v>
      </c>
      <c r="D248" s="4" t="s">
        <v>28</v>
      </c>
      <c r="E248" s="10">
        <v>43589</v>
      </c>
      <c r="F248" s="11">
        <v>6409.4160000000002</v>
      </c>
      <c r="G248" s="16">
        <v>43617</v>
      </c>
      <c r="H248" s="15">
        <v>5572.6462000000001</v>
      </c>
      <c r="I248" s="2">
        <f t="shared" si="3"/>
        <v>28</v>
      </c>
    </row>
    <row r="249" spans="1:9" x14ac:dyDescent="0.3">
      <c r="A249" s="7">
        <v>227</v>
      </c>
      <c r="B249" s="3" t="s">
        <v>30</v>
      </c>
      <c r="C249" s="4" t="s">
        <v>13</v>
      </c>
      <c r="D249" s="4" t="s">
        <v>28</v>
      </c>
      <c r="E249" s="10">
        <v>43595</v>
      </c>
      <c r="F249" s="11">
        <v>6319.9480000000003</v>
      </c>
      <c r="G249" s="16">
        <v>43623</v>
      </c>
      <c r="H249" s="15">
        <v>5503.3566000000001</v>
      </c>
      <c r="I249" s="2">
        <f t="shared" si="3"/>
        <v>28</v>
      </c>
    </row>
    <row r="250" spans="1:9" x14ac:dyDescent="0.3">
      <c r="A250" s="7">
        <v>228</v>
      </c>
      <c r="B250" s="3" t="s">
        <v>30</v>
      </c>
      <c r="C250" s="4" t="s">
        <v>2</v>
      </c>
      <c r="D250" s="4" t="s">
        <v>28</v>
      </c>
      <c r="E250" s="10">
        <v>43602</v>
      </c>
      <c r="F250" s="11">
        <v>6341.8819999999996</v>
      </c>
      <c r="G250" s="16">
        <v>43630</v>
      </c>
      <c r="H250" s="15">
        <v>5505.4769999999999</v>
      </c>
      <c r="I250" s="2">
        <f t="shared" si="3"/>
        <v>28</v>
      </c>
    </row>
    <row r="251" spans="1:9" x14ac:dyDescent="0.3">
      <c r="A251" s="7">
        <v>229</v>
      </c>
      <c r="B251" s="3" t="s">
        <v>29</v>
      </c>
      <c r="C251" s="4" t="s">
        <v>7</v>
      </c>
      <c r="D251" s="4" t="s">
        <v>28</v>
      </c>
      <c r="E251" s="10">
        <v>43602</v>
      </c>
      <c r="F251" s="11">
        <v>5449.5320000000002</v>
      </c>
      <c r="G251" s="16">
        <v>43630</v>
      </c>
      <c r="H251" s="15">
        <v>4612.18</v>
      </c>
      <c r="I251" s="2">
        <f t="shared" si="3"/>
        <v>28</v>
      </c>
    </row>
    <row r="252" spans="1:9" x14ac:dyDescent="0.3">
      <c r="A252" s="7">
        <v>233</v>
      </c>
      <c r="B252" s="3" t="s">
        <v>30</v>
      </c>
      <c r="C252" s="4" t="s">
        <v>21</v>
      </c>
      <c r="D252" s="4" t="s">
        <v>28</v>
      </c>
      <c r="E252" s="10">
        <v>43619</v>
      </c>
      <c r="F252" s="11">
        <v>6275.6480000000001</v>
      </c>
      <c r="G252" s="16">
        <v>43647</v>
      </c>
      <c r="H252" s="15">
        <v>5460.7061999999996</v>
      </c>
      <c r="I252" s="2">
        <f t="shared" si="3"/>
        <v>28</v>
      </c>
    </row>
    <row r="253" spans="1:9" x14ac:dyDescent="0.3">
      <c r="A253" s="7">
        <v>234</v>
      </c>
      <c r="B253" s="3" t="s">
        <v>30</v>
      </c>
      <c r="C253" s="4" t="s">
        <v>22</v>
      </c>
      <c r="D253" s="4" t="s">
        <v>28</v>
      </c>
      <c r="E253" s="10">
        <v>43633</v>
      </c>
      <c r="F253" s="11">
        <v>5949.125</v>
      </c>
      <c r="G253" s="16">
        <v>43661</v>
      </c>
      <c r="H253" s="15">
        <v>5148.3157999999994</v>
      </c>
      <c r="I253" s="2">
        <f t="shared" si="3"/>
        <v>28</v>
      </c>
    </row>
    <row r="254" spans="1:9" x14ac:dyDescent="0.3">
      <c r="A254" s="7">
        <v>236</v>
      </c>
      <c r="B254" s="3" t="s">
        <v>30</v>
      </c>
      <c r="C254" s="4" t="s">
        <v>2</v>
      </c>
      <c r="D254" s="4" t="s">
        <v>28</v>
      </c>
      <c r="E254" s="10">
        <v>43636</v>
      </c>
      <c r="F254" s="11">
        <v>6380.3119999999999</v>
      </c>
      <c r="G254" s="16">
        <v>43664</v>
      </c>
      <c r="H254" s="15">
        <v>5563.0807999999997</v>
      </c>
      <c r="I254" s="2">
        <f t="shared" si="3"/>
        <v>28</v>
      </c>
    </row>
    <row r="255" spans="1:9" x14ac:dyDescent="0.3">
      <c r="A255" s="7">
        <v>240</v>
      </c>
      <c r="B255" s="3" t="s">
        <v>30</v>
      </c>
      <c r="C255" s="4" t="s">
        <v>13</v>
      </c>
      <c r="D255" s="4" t="s">
        <v>28</v>
      </c>
      <c r="E255" s="10">
        <v>43665</v>
      </c>
      <c r="F255" s="11">
        <v>6160.9979999999996</v>
      </c>
      <c r="G255" s="16">
        <v>43693</v>
      </c>
      <c r="H255" s="15">
        <v>5357.4848000000002</v>
      </c>
      <c r="I255" s="2">
        <f t="shared" si="3"/>
        <v>28</v>
      </c>
    </row>
    <row r="256" spans="1:9" x14ac:dyDescent="0.3">
      <c r="A256" s="7">
        <v>243</v>
      </c>
      <c r="B256" s="3" t="s">
        <v>30</v>
      </c>
      <c r="C256" s="4" t="s">
        <v>13</v>
      </c>
      <c r="D256" s="4" t="s">
        <v>28</v>
      </c>
      <c r="E256" s="10">
        <v>43684</v>
      </c>
      <c r="F256" s="11">
        <v>6408.5069999999996</v>
      </c>
      <c r="G256" s="16">
        <v>43712</v>
      </c>
      <c r="H256" s="15">
        <v>5605.2928000000002</v>
      </c>
      <c r="I256" s="2">
        <f t="shared" si="3"/>
        <v>28</v>
      </c>
    </row>
    <row r="257" spans="1:9" x14ac:dyDescent="0.3">
      <c r="A257" s="7">
        <v>244</v>
      </c>
      <c r="B257" s="3" t="s">
        <v>30</v>
      </c>
      <c r="C257" s="4" t="s">
        <v>2</v>
      </c>
      <c r="D257" s="4" t="s">
        <v>28</v>
      </c>
      <c r="E257" s="10">
        <v>43695</v>
      </c>
      <c r="F257" s="11">
        <v>6280.518</v>
      </c>
      <c r="G257" s="16">
        <v>43723</v>
      </c>
      <c r="H257" s="15">
        <v>5478.8089999999993</v>
      </c>
      <c r="I257" s="2">
        <f t="shared" si="3"/>
        <v>28</v>
      </c>
    </row>
    <row r="258" spans="1:9" x14ac:dyDescent="0.3">
      <c r="A258" s="7">
        <v>247</v>
      </c>
      <c r="B258" s="3" t="s">
        <v>30</v>
      </c>
      <c r="C258" s="4" t="s">
        <v>21</v>
      </c>
      <c r="D258" s="4" t="s">
        <v>28</v>
      </c>
      <c r="E258" s="10">
        <v>43712</v>
      </c>
      <c r="F258" s="11">
        <v>5660.02</v>
      </c>
      <c r="G258" s="16">
        <v>43740</v>
      </c>
      <c r="H258" s="15">
        <v>4826.7017999999998</v>
      </c>
      <c r="I258" s="2">
        <f t="shared" si="3"/>
        <v>28</v>
      </c>
    </row>
    <row r="259" spans="1:9" x14ac:dyDescent="0.3">
      <c r="A259" s="7">
        <v>250</v>
      </c>
      <c r="B259" s="3" t="s">
        <v>30</v>
      </c>
      <c r="C259" s="4" t="s">
        <v>22</v>
      </c>
      <c r="D259" s="4" t="s">
        <v>28</v>
      </c>
      <c r="E259" s="10">
        <v>43725</v>
      </c>
      <c r="F259" s="11">
        <v>6405.0393999999997</v>
      </c>
      <c r="G259" s="16">
        <v>43753</v>
      </c>
      <c r="H259" s="15">
        <v>5589.7317999999996</v>
      </c>
      <c r="I259" s="2">
        <f t="shared" ref="I259:I264" si="4">G259-E259</f>
        <v>28</v>
      </c>
    </row>
    <row r="260" spans="1:9" x14ac:dyDescent="0.3">
      <c r="A260" s="7">
        <v>251</v>
      </c>
      <c r="B260" s="3" t="s">
        <v>30</v>
      </c>
      <c r="C260" s="4" t="s">
        <v>21</v>
      </c>
      <c r="D260" s="4" t="s">
        <v>28</v>
      </c>
      <c r="E260" s="10">
        <v>43730</v>
      </c>
      <c r="F260" s="11">
        <v>5943.0680000000002</v>
      </c>
      <c r="G260" s="16">
        <v>43758</v>
      </c>
      <c r="H260" s="15">
        <v>5111.6517999999996</v>
      </c>
      <c r="I260" s="2">
        <f t="shared" si="4"/>
        <v>28</v>
      </c>
    </row>
    <row r="261" spans="1:9" x14ac:dyDescent="0.3">
      <c r="A261" s="7">
        <v>252</v>
      </c>
      <c r="B261" s="3" t="s">
        <v>30</v>
      </c>
      <c r="C261" s="4" t="s">
        <v>13</v>
      </c>
      <c r="D261" s="4" t="s">
        <v>28</v>
      </c>
      <c r="E261" s="10">
        <v>43738</v>
      </c>
      <c r="F261" s="11">
        <v>6350.7259999999997</v>
      </c>
      <c r="G261" s="16">
        <v>43766</v>
      </c>
      <c r="H261" s="15">
        <v>5546.5439999999999</v>
      </c>
      <c r="I261" s="2">
        <f t="shared" si="4"/>
        <v>28</v>
      </c>
    </row>
    <row r="262" spans="1:9" x14ac:dyDescent="0.3">
      <c r="A262" s="7">
        <v>254</v>
      </c>
      <c r="B262" s="3" t="s">
        <v>30</v>
      </c>
      <c r="C262" s="4" t="s">
        <v>13</v>
      </c>
      <c r="D262" s="4" t="s">
        <v>28</v>
      </c>
      <c r="E262" s="10">
        <v>43757</v>
      </c>
      <c r="F262" s="11">
        <v>6417.6530000000002</v>
      </c>
      <c r="G262" s="16">
        <v>43785</v>
      </c>
      <c r="H262" s="15">
        <v>5589.2264000000005</v>
      </c>
      <c r="I262" s="2">
        <f t="shared" si="4"/>
        <v>28</v>
      </c>
    </row>
    <row r="263" spans="1:9" x14ac:dyDescent="0.3">
      <c r="A263" s="7">
        <v>259</v>
      </c>
      <c r="B263" s="3" t="s">
        <v>30</v>
      </c>
      <c r="C263" s="4" t="s">
        <v>22</v>
      </c>
      <c r="D263" s="4" t="s">
        <v>28</v>
      </c>
      <c r="E263" s="10">
        <v>43775</v>
      </c>
      <c r="F263" s="11">
        <v>6108.7282000000005</v>
      </c>
      <c r="G263" s="16">
        <v>43803</v>
      </c>
      <c r="H263" s="15">
        <v>5308.5868</v>
      </c>
      <c r="I263" s="2">
        <f t="shared" si="4"/>
        <v>28</v>
      </c>
    </row>
    <row r="264" spans="1:9" x14ac:dyDescent="0.3">
      <c r="A264" s="7">
        <v>261</v>
      </c>
      <c r="B264" s="3" t="s">
        <v>30</v>
      </c>
      <c r="C264" s="4" t="s">
        <v>13</v>
      </c>
      <c r="D264" s="4" t="s">
        <v>28</v>
      </c>
      <c r="E264" s="10">
        <v>43784</v>
      </c>
      <c r="F264" s="11">
        <v>6300</v>
      </c>
      <c r="G264" s="16">
        <v>43812</v>
      </c>
      <c r="H264" s="15">
        <v>5489.2748000000001</v>
      </c>
      <c r="I264" s="2">
        <f t="shared" si="4"/>
        <v>28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2DC-692F-488F-8CEE-E12F916963C3}">
  <dimension ref="A3:Q133"/>
  <sheetViews>
    <sheetView tabSelected="1" zoomScale="55" zoomScaleNormal="55" workbookViewId="0">
      <selection activeCell="C180" sqref="C180"/>
    </sheetView>
  </sheetViews>
  <sheetFormatPr defaultRowHeight="15" x14ac:dyDescent="0.25"/>
  <cols>
    <col min="1" max="1" width="26.28515625" customWidth="1"/>
    <col min="2" max="2" width="35.5703125" bestFit="1" customWidth="1"/>
    <col min="3" max="3" width="35" customWidth="1"/>
    <col min="4" max="4" width="38.28515625" customWidth="1"/>
    <col min="5" max="6" width="12.5703125" bestFit="1" customWidth="1"/>
    <col min="7" max="7" width="12.5703125" customWidth="1"/>
    <col min="8" max="13" width="12.5703125" bestFit="1" customWidth="1"/>
    <col min="14" max="14" width="11.5703125" bestFit="1" customWidth="1"/>
    <col min="15" max="15" width="12.5703125" bestFit="1" customWidth="1"/>
  </cols>
  <sheetData>
    <row r="3" spans="1:17" x14ac:dyDescent="0.25">
      <c r="A3" s="21" t="s">
        <v>52</v>
      </c>
      <c r="B3" s="21" t="s">
        <v>51</v>
      </c>
      <c r="C3" s="20"/>
      <c r="D3" s="27"/>
      <c r="F3" s="39" t="s">
        <v>58</v>
      </c>
      <c r="G3" s="33"/>
      <c r="H3" s="33"/>
      <c r="I3" s="33"/>
      <c r="J3" s="33"/>
      <c r="K3" s="33"/>
      <c r="L3" s="33"/>
      <c r="M3" s="33"/>
    </row>
    <row r="4" spans="1:17" ht="34.5" customHeight="1" x14ac:dyDescent="0.25">
      <c r="A4" s="21" t="s">
        <v>44</v>
      </c>
      <c r="B4" s="20" t="s">
        <v>47</v>
      </c>
      <c r="C4" s="20" t="s">
        <v>45</v>
      </c>
      <c r="D4" s="25" t="s">
        <v>55</v>
      </c>
      <c r="F4" s="33"/>
      <c r="G4" s="33"/>
      <c r="H4" s="33"/>
      <c r="I4" s="33"/>
      <c r="J4" s="33"/>
      <c r="K4" s="33"/>
      <c r="L4" s="33"/>
      <c r="M4" s="33"/>
    </row>
    <row r="5" spans="1:17" x14ac:dyDescent="0.25">
      <c r="A5" s="20" t="s">
        <v>29</v>
      </c>
      <c r="B5" s="22">
        <v>99255.892400000012</v>
      </c>
      <c r="C5" s="22">
        <v>99255.892400000012</v>
      </c>
      <c r="D5" s="26">
        <f xml:space="preserve"> B5 * 100% / B9</f>
        <v>0.48692238266901844</v>
      </c>
      <c r="F5" s="33"/>
      <c r="G5" s="33"/>
      <c r="H5" s="33"/>
      <c r="I5" s="33"/>
      <c r="J5" s="33"/>
      <c r="K5" s="33"/>
      <c r="L5" s="33"/>
      <c r="M5" s="33"/>
    </row>
    <row r="6" spans="1:17" x14ac:dyDescent="0.25">
      <c r="A6" s="20" t="s">
        <v>30</v>
      </c>
      <c r="B6" s="22">
        <v>82657.796199999997</v>
      </c>
      <c r="C6" s="22">
        <v>82657.796199999997</v>
      </c>
      <c r="D6" s="26">
        <f xml:space="preserve"> (B6 / B9)</f>
        <v>0.40549664204998004</v>
      </c>
      <c r="F6" s="33"/>
      <c r="G6" s="33"/>
      <c r="H6" s="33"/>
      <c r="I6" s="33"/>
      <c r="J6" s="33"/>
      <c r="K6" s="33"/>
      <c r="L6" s="33"/>
      <c r="M6" s="33"/>
    </row>
    <row r="7" spans="1:17" x14ac:dyDescent="0.25">
      <c r="A7" s="20" t="s">
        <v>31</v>
      </c>
      <c r="B7" s="22">
        <v>5248.8855999999996</v>
      </c>
      <c r="C7" s="22">
        <v>5248.8855999999996</v>
      </c>
      <c r="D7" s="26">
        <f xml:space="preserve"> (B7 / B9)</f>
        <v>2.5749603584331888E-2</v>
      </c>
      <c r="F7" s="33"/>
      <c r="G7" s="33"/>
      <c r="H7" s="33"/>
      <c r="I7" s="33"/>
      <c r="J7" s="33"/>
      <c r="K7" s="33"/>
      <c r="L7" s="33"/>
      <c r="M7" s="33"/>
    </row>
    <row r="8" spans="1:17" x14ac:dyDescent="0.25">
      <c r="A8" s="20" t="s">
        <v>32</v>
      </c>
      <c r="B8" s="22">
        <v>16680.7814</v>
      </c>
      <c r="C8" s="22">
        <v>16680.7814</v>
      </c>
      <c r="D8" s="26">
        <f xml:space="preserve"> (B8 / B9)</f>
        <v>8.1831371696669611E-2</v>
      </c>
      <c r="F8" s="33"/>
      <c r="G8" s="33"/>
      <c r="H8" s="33"/>
      <c r="I8" s="33"/>
      <c r="J8" s="33"/>
      <c r="K8" s="33"/>
      <c r="L8" s="33"/>
      <c r="M8" s="33"/>
    </row>
    <row r="9" spans="1:17" x14ac:dyDescent="0.25">
      <c r="A9" s="20" t="s">
        <v>45</v>
      </c>
      <c r="B9" s="22">
        <v>203843.35560000001</v>
      </c>
      <c r="C9" s="22">
        <v>203843.35560000001</v>
      </c>
      <c r="F9" s="33"/>
      <c r="G9" s="33"/>
      <c r="H9" s="33"/>
      <c r="I9" s="33"/>
      <c r="J9" s="33"/>
      <c r="K9" s="33"/>
      <c r="L9" s="33"/>
      <c r="M9" s="33"/>
    </row>
    <row r="10" spans="1:17" x14ac:dyDescent="0.25">
      <c r="F10" s="33"/>
      <c r="G10" s="33"/>
      <c r="H10" s="33"/>
      <c r="I10" s="33"/>
      <c r="J10" s="33"/>
      <c r="K10" s="33"/>
      <c r="L10" s="33"/>
      <c r="M10" s="33"/>
    </row>
    <row r="11" spans="1:17" x14ac:dyDescent="0.25">
      <c r="A11" s="19" t="s">
        <v>52</v>
      </c>
      <c r="B11" s="19" t="s">
        <v>51</v>
      </c>
      <c r="D11" s="27"/>
    </row>
    <row r="12" spans="1:17" ht="30" x14ac:dyDescent="0.25">
      <c r="A12" s="19" t="s">
        <v>44</v>
      </c>
      <c r="B12" t="s">
        <v>48</v>
      </c>
      <c r="C12" t="s">
        <v>45</v>
      </c>
      <c r="D12" s="25" t="s">
        <v>55</v>
      </c>
      <c r="F12" s="32" t="s">
        <v>59</v>
      </c>
      <c r="G12" s="33"/>
      <c r="H12" s="33"/>
      <c r="I12" s="33"/>
      <c r="J12" s="33"/>
      <c r="K12" s="33"/>
      <c r="L12" s="33"/>
      <c r="M12" s="33"/>
    </row>
    <row r="13" spans="1:17" x14ac:dyDescent="0.25">
      <c r="A13" s="20" t="s">
        <v>29</v>
      </c>
      <c r="B13" s="18">
        <v>182153.63839999997</v>
      </c>
      <c r="C13" s="18">
        <v>182153.63839999997</v>
      </c>
      <c r="D13" s="26">
        <f xml:space="preserve"> B13 * 100% / B20</f>
        <v>0.40699022363856668</v>
      </c>
      <c r="F13" s="33"/>
      <c r="G13" s="33"/>
      <c r="H13" s="33"/>
      <c r="I13" s="33"/>
      <c r="J13" s="33"/>
      <c r="K13" s="33"/>
      <c r="L13" s="33"/>
      <c r="M13" s="33"/>
      <c r="Q13" s="20"/>
    </row>
    <row r="14" spans="1:17" x14ac:dyDescent="0.25">
      <c r="A14" s="20" t="s">
        <v>30</v>
      </c>
      <c r="B14" s="18">
        <v>223115.87520000001</v>
      </c>
      <c r="C14" s="18">
        <v>223115.87520000001</v>
      </c>
      <c r="D14" s="26">
        <f xml:space="preserve"> B14 * 100% / B20</f>
        <v>0.4985131273939053</v>
      </c>
      <c r="F14" s="33"/>
      <c r="G14" s="33"/>
      <c r="H14" s="33"/>
      <c r="I14" s="33"/>
      <c r="J14" s="33"/>
      <c r="K14" s="33"/>
      <c r="L14" s="33"/>
      <c r="M14" s="33"/>
    </row>
    <row r="15" spans="1:17" x14ac:dyDescent="0.25">
      <c r="A15" s="20" t="s">
        <v>31</v>
      </c>
      <c r="B15" s="18">
        <v>8669.2096000000001</v>
      </c>
      <c r="C15" s="18">
        <v>8669.2096000000001</v>
      </c>
      <c r="D15" s="26">
        <f xml:space="preserve"> B15 * 100% / B20</f>
        <v>1.9369822007758535E-2</v>
      </c>
      <c r="F15" s="33"/>
      <c r="G15" s="33"/>
      <c r="H15" s="33"/>
      <c r="I15" s="33"/>
      <c r="J15" s="33"/>
      <c r="K15" s="33"/>
      <c r="L15" s="33"/>
      <c r="M15" s="33"/>
    </row>
    <row r="16" spans="1:17" x14ac:dyDescent="0.25">
      <c r="A16" s="20" t="s">
        <v>32</v>
      </c>
      <c r="B16" s="18">
        <v>5303.9349999999995</v>
      </c>
      <c r="C16" s="18">
        <v>5303.9349999999995</v>
      </c>
      <c r="D16" s="26">
        <f xml:space="preserve"> B16 * 100% / B20</f>
        <v>1.1850708614856971E-2</v>
      </c>
      <c r="F16" s="33"/>
      <c r="G16" s="33"/>
      <c r="H16" s="33"/>
      <c r="I16" s="33"/>
      <c r="J16" s="33"/>
      <c r="K16" s="33"/>
      <c r="L16" s="33"/>
      <c r="M16" s="33"/>
    </row>
    <row r="17" spans="1:13" x14ac:dyDescent="0.25">
      <c r="A17" s="20" t="s">
        <v>33</v>
      </c>
      <c r="B17" s="18">
        <v>5516.16</v>
      </c>
      <c r="C17" s="18">
        <v>5516.16</v>
      </c>
      <c r="D17" s="26">
        <f xml:space="preserve"> B17 * 100% / B20</f>
        <v>1.2324887999745364E-2</v>
      </c>
      <c r="F17" s="33"/>
      <c r="G17" s="33"/>
      <c r="H17" s="33"/>
      <c r="I17" s="33"/>
      <c r="J17" s="33"/>
      <c r="K17" s="33"/>
      <c r="L17" s="33"/>
      <c r="M17" s="33"/>
    </row>
    <row r="18" spans="1:13" x14ac:dyDescent="0.25">
      <c r="A18" s="20" t="s">
        <v>34</v>
      </c>
      <c r="B18" s="18">
        <v>16620.774000000001</v>
      </c>
      <c r="C18" s="18">
        <v>16620.774000000001</v>
      </c>
      <c r="D18" s="26">
        <f xml:space="preserve"> B18 * 100% / B20</f>
        <v>3.7136192209631297E-2</v>
      </c>
      <c r="F18" s="33"/>
      <c r="G18" s="33"/>
      <c r="H18" s="33"/>
      <c r="I18" s="33"/>
      <c r="J18" s="33"/>
      <c r="K18" s="33"/>
      <c r="L18" s="33"/>
      <c r="M18" s="33"/>
    </row>
    <row r="19" spans="1:13" x14ac:dyDescent="0.25">
      <c r="A19" s="20" t="s">
        <v>35</v>
      </c>
      <c r="B19" s="18">
        <v>6183.0955999999996</v>
      </c>
      <c r="C19" s="18">
        <v>6183.0955999999996</v>
      </c>
      <c r="D19" s="26">
        <f xml:space="preserve"> B19 * 100% / B20</f>
        <v>1.3815038135536018E-2</v>
      </c>
      <c r="F19" s="33"/>
      <c r="G19" s="33"/>
      <c r="H19" s="33"/>
      <c r="I19" s="33"/>
      <c r="J19" s="33"/>
      <c r="K19" s="33"/>
      <c r="L19" s="33"/>
      <c r="M19" s="33"/>
    </row>
    <row r="20" spans="1:13" x14ac:dyDescent="0.25">
      <c r="A20" s="20" t="s">
        <v>45</v>
      </c>
      <c r="B20" s="18">
        <v>447562.6877999999</v>
      </c>
      <c r="C20" s="18">
        <v>447562.6877999999</v>
      </c>
      <c r="D20" s="26"/>
      <c r="F20" s="33"/>
      <c r="G20" s="33"/>
      <c r="H20" s="33"/>
      <c r="I20" s="33"/>
      <c r="J20" s="33"/>
      <c r="K20" s="33"/>
      <c r="L20" s="33"/>
      <c r="M20" s="33"/>
    </row>
    <row r="22" spans="1:13" x14ac:dyDescent="0.25">
      <c r="A22" s="19" t="s">
        <v>52</v>
      </c>
      <c r="B22" s="19" t="s">
        <v>51</v>
      </c>
      <c r="D22" s="27"/>
      <c r="F22" s="32" t="s">
        <v>61</v>
      </c>
      <c r="G22" s="33"/>
      <c r="H22" s="33"/>
      <c r="I22" s="33"/>
      <c r="J22" s="33"/>
      <c r="K22" s="33"/>
      <c r="L22" s="33"/>
      <c r="M22" s="33"/>
    </row>
    <row r="23" spans="1:13" ht="30" x14ac:dyDescent="0.25">
      <c r="A23" s="19" t="s">
        <v>44</v>
      </c>
      <c r="B23" t="s">
        <v>49</v>
      </c>
      <c r="C23" t="s">
        <v>45</v>
      </c>
      <c r="D23" s="25" t="s">
        <v>55</v>
      </c>
      <c r="F23" s="33"/>
      <c r="G23" s="33"/>
      <c r="H23" s="33"/>
      <c r="I23" s="33"/>
      <c r="J23" s="33"/>
      <c r="K23" s="33"/>
      <c r="L23" s="33"/>
      <c r="M23" s="33"/>
    </row>
    <row r="24" spans="1:13" x14ac:dyDescent="0.25">
      <c r="A24" s="20" t="s">
        <v>29</v>
      </c>
      <c r="B24" s="18">
        <v>179055.80960000001</v>
      </c>
      <c r="C24" s="18">
        <v>179055.80960000001</v>
      </c>
      <c r="D24" s="26">
        <f xml:space="preserve"> B24 * 100% / B29</f>
        <v>0.41124606231407712</v>
      </c>
      <c r="F24" s="33"/>
      <c r="G24" s="33"/>
      <c r="H24" s="33"/>
      <c r="I24" s="33"/>
      <c r="J24" s="33"/>
      <c r="K24" s="33"/>
      <c r="L24" s="33"/>
      <c r="M24" s="33"/>
    </row>
    <row r="25" spans="1:13" x14ac:dyDescent="0.25">
      <c r="A25" s="20" t="s">
        <v>30</v>
      </c>
      <c r="B25" s="18">
        <v>232124.5742</v>
      </c>
      <c r="C25" s="18">
        <v>232124.5742</v>
      </c>
      <c r="D25" s="26">
        <f xml:space="preserve"> B25 * 100% / B29</f>
        <v>0.53313163822684373</v>
      </c>
      <c r="F25" s="33"/>
      <c r="G25" s="33"/>
      <c r="H25" s="33"/>
      <c r="I25" s="33"/>
      <c r="J25" s="33"/>
      <c r="K25" s="33"/>
      <c r="L25" s="33"/>
      <c r="M25" s="33"/>
    </row>
    <row r="26" spans="1:13" x14ac:dyDescent="0.25">
      <c r="A26" s="20" t="s">
        <v>31</v>
      </c>
      <c r="B26" s="18">
        <v>18360.580999999998</v>
      </c>
      <c r="C26" s="18">
        <v>18360.580999999998</v>
      </c>
      <c r="D26" s="26">
        <f xml:space="preserve"> B26 * 100% / B29</f>
        <v>4.2169626637172566E-2</v>
      </c>
      <c r="F26" s="33"/>
      <c r="G26" s="33"/>
      <c r="H26" s="33"/>
      <c r="I26" s="33"/>
      <c r="J26" s="33"/>
      <c r="K26" s="33"/>
      <c r="L26" s="33"/>
      <c r="M26" s="33"/>
    </row>
    <row r="27" spans="1:13" x14ac:dyDescent="0.25">
      <c r="A27" s="20" t="s">
        <v>32</v>
      </c>
      <c r="B27" s="18">
        <v>995.32</v>
      </c>
      <c r="C27" s="18">
        <v>995.32</v>
      </c>
      <c r="D27" s="26">
        <f xml:space="preserve"> B27 * 100% / B29</f>
        <v>2.2859991622547569E-3</v>
      </c>
      <c r="F27" s="33"/>
      <c r="G27" s="33"/>
      <c r="H27" s="33"/>
      <c r="I27" s="33"/>
      <c r="J27" s="33"/>
      <c r="K27" s="33"/>
      <c r="L27" s="33"/>
      <c r="M27" s="33"/>
    </row>
    <row r="28" spans="1:13" x14ac:dyDescent="0.25">
      <c r="A28" s="20" t="s">
        <v>36</v>
      </c>
      <c r="B28" s="18">
        <v>4861.95</v>
      </c>
      <c r="C28" s="18">
        <v>4861.95</v>
      </c>
      <c r="D28" s="26">
        <f xml:space="preserve"> B28 * 100% / B29</f>
        <v>1.1166673659651684E-2</v>
      </c>
      <c r="F28" s="33"/>
      <c r="G28" s="33"/>
      <c r="H28" s="33"/>
      <c r="I28" s="33"/>
      <c r="J28" s="33"/>
      <c r="K28" s="33"/>
      <c r="L28" s="33"/>
      <c r="M28" s="33"/>
    </row>
    <row r="29" spans="1:13" x14ac:dyDescent="0.25">
      <c r="A29" s="20" t="s">
        <v>45</v>
      </c>
      <c r="B29" s="18">
        <v>435398.23480000003</v>
      </c>
      <c r="C29" s="18">
        <v>435398.23480000003</v>
      </c>
      <c r="F29" s="33"/>
      <c r="G29" s="33"/>
      <c r="H29" s="33"/>
      <c r="I29" s="33"/>
      <c r="J29" s="33"/>
      <c r="K29" s="33"/>
      <c r="L29" s="33"/>
      <c r="M29" s="33"/>
    </row>
    <row r="31" spans="1:13" x14ac:dyDescent="0.25">
      <c r="A31" s="19" t="s">
        <v>52</v>
      </c>
      <c r="B31" s="19" t="s">
        <v>51</v>
      </c>
      <c r="D31" s="27"/>
      <c r="F31" s="32" t="s">
        <v>62</v>
      </c>
      <c r="G31" s="33"/>
      <c r="H31" s="33"/>
      <c r="I31" s="33"/>
      <c r="J31" s="33"/>
      <c r="K31" s="33"/>
      <c r="L31" s="33"/>
      <c r="M31" s="33"/>
    </row>
    <row r="32" spans="1:13" ht="30" x14ac:dyDescent="0.25">
      <c r="A32" s="19" t="s">
        <v>44</v>
      </c>
      <c r="B32" t="s">
        <v>50</v>
      </c>
      <c r="C32" t="s">
        <v>45</v>
      </c>
      <c r="D32" s="25" t="s">
        <v>55</v>
      </c>
      <c r="F32" s="33"/>
      <c r="G32" s="33"/>
      <c r="H32" s="33"/>
      <c r="I32" s="33"/>
      <c r="J32" s="33"/>
      <c r="K32" s="33"/>
      <c r="L32" s="33"/>
      <c r="M32" s="33"/>
    </row>
    <row r="33" spans="1:13" x14ac:dyDescent="0.25">
      <c r="A33" s="20" t="s">
        <v>29</v>
      </c>
      <c r="B33" s="18">
        <v>144499.954</v>
      </c>
      <c r="C33" s="18">
        <v>144499.954</v>
      </c>
      <c r="D33" s="26">
        <f xml:space="preserve"> B33 * 100% / B39</f>
        <v>0.39414788283686469</v>
      </c>
      <c r="F33" s="33"/>
      <c r="G33" s="33"/>
      <c r="H33" s="33"/>
      <c r="I33" s="33"/>
      <c r="J33" s="33"/>
      <c r="K33" s="33"/>
      <c r="L33" s="33"/>
      <c r="M33" s="33"/>
    </row>
    <row r="34" spans="1:13" x14ac:dyDescent="0.25">
      <c r="A34" s="20" t="s">
        <v>30</v>
      </c>
      <c r="B34" s="18">
        <v>174731.30599999998</v>
      </c>
      <c r="C34" s="18">
        <v>174731.30599999998</v>
      </c>
      <c r="D34" s="26">
        <f t="shared" ref="D34" si="0" xml:space="preserve"> B34 * 100% / B39</f>
        <v>0.47660897058292728</v>
      </c>
      <c r="F34" s="33"/>
      <c r="G34" s="33"/>
      <c r="H34" s="33"/>
      <c r="I34" s="33"/>
      <c r="J34" s="33"/>
      <c r="K34" s="33"/>
      <c r="L34" s="33"/>
      <c r="M34" s="33"/>
    </row>
    <row r="35" spans="1:13" x14ac:dyDescent="0.25">
      <c r="A35" s="20" t="s">
        <v>31</v>
      </c>
      <c r="B35" s="18">
        <v>17798.078000000001</v>
      </c>
      <c r="C35" s="18">
        <v>17798.078000000001</v>
      </c>
      <c r="D35" s="26">
        <f xml:space="preserve"> B35 * 100% / B39</f>
        <v>4.8547245643174253E-2</v>
      </c>
      <c r="F35" s="33"/>
      <c r="G35" s="33"/>
      <c r="H35" s="33"/>
      <c r="I35" s="33"/>
      <c r="J35" s="33"/>
      <c r="K35" s="33"/>
      <c r="L35" s="33"/>
      <c r="M35" s="33"/>
    </row>
    <row r="36" spans="1:13" x14ac:dyDescent="0.25">
      <c r="A36" s="20" t="s">
        <v>32</v>
      </c>
      <c r="B36" s="18">
        <v>5023.8472000000002</v>
      </c>
      <c r="C36" s="18">
        <v>5023.8472000000002</v>
      </c>
      <c r="D36" s="26">
        <f xml:space="preserve"> B36 * 100% / B39</f>
        <v>1.3703386629285092E-2</v>
      </c>
      <c r="F36" s="33"/>
      <c r="G36" s="33"/>
      <c r="H36" s="33"/>
      <c r="I36" s="33"/>
      <c r="J36" s="33"/>
      <c r="K36" s="33"/>
      <c r="L36" s="33"/>
      <c r="M36" s="33"/>
    </row>
    <row r="37" spans="1:13" x14ac:dyDescent="0.25">
      <c r="A37" s="20" t="s">
        <v>34</v>
      </c>
      <c r="B37" s="18">
        <v>13403.377400000001</v>
      </c>
      <c r="C37" s="18">
        <v>13403.377400000001</v>
      </c>
      <c r="D37" s="26">
        <f xml:space="preserve"> B37 * 100% / B39</f>
        <v>3.6559961984994685E-2</v>
      </c>
      <c r="F37" s="33"/>
      <c r="G37" s="33"/>
      <c r="H37" s="33"/>
      <c r="I37" s="33"/>
      <c r="J37" s="33"/>
      <c r="K37" s="33"/>
      <c r="L37" s="33"/>
      <c r="M37" s="33"/>
    </row>
    <row r="38" spans="1:13" x14ac:dyDescent="0.25">
      <c r="A38" s="20" t="s">
        <v>36</v>
      </c>
      <c r="B38" s="18">
        <v>11156.986000000001</v>
      </c>
      <c r="C38" s="18">
        <v>11156.986000000001</v>
      </c>
      <c r="D38" s="26">
        <f xml:space="preserve"> B38 * 100% / B39</f>
        <v>3.0432552322753961E-2</v>
      </c>
      <c r="F38" s="33"/>
      <c r="G38" s="33"/>
      <c r="H38" s="33"/>
      <c r="I38" s="33"/>
      <c r="J38" s="33"/>
      <c r="K38" s="33"/>
      <c r="L38" s="33"/>
      <c r="M38" s="33"/>
    </row>
    <row r="39" spans="1:13" x14ac:dyDescent="0.25">
      <c r="A39" s="20" t="s">
        <v>45</v>
      </c>
      <c r="B39" s="18">
        <v>366613.54859999998</v>
      </c>
      <c r="C39" s="18">
        <v>366613.54859999998</v>
      </c>
      <c r="F39" s="33"/>
      <c r="G39" s="33"/>
      <c r="H39" s="33"/>
      <c r="I39" s="33"/>
      <c r="J39" s="33"/>
      <c r="K39" s="33"/>
      <c r="L39" s="33"/>
      <c r="M39" s="33"/>
    </row>
    <row r="41" spans="1:13" ht="21.75" customHeight="1" x14ac:dyDescent="0.25">
      <c r="A41" s="30" t="s">
        <v>60</v>
      </c>
      <c r="B41" s="30" t="s">
        <v>52</v>
      </c>
      <c r="C41" s="28" t="s">
        <v>46</v>
      </c>
      <c r="D41" s="24" t="s">
        <v>53</v>
      </c>
      <c r="E41" s="38" t="s">
        <v>54</v>
      </c>
      <c r="F41" s="38"/>
      <c r="H41" s="32" t="s">
        <v>64</v>
      </c>
      <c r="I41" s="33"/>
      <c r="J41" s="33"/>
      <c r="K41" s="33"/>
      <c r="L41" s="33"/>
      <c r="M41" s="33"/>
    </row>
    <row r="42" spans="1:13" x14ac:dyDescent="0.25">
      <c r="A42" s="28" t="s">
        <v>47</v>
      </c>
      <c r="B42" s="29">
        <v>174907.98860000001</v>
      </c>
      <c r="C42" s="29">
        <v>164691.56959999999</v>
      </c>
      <c r="D42" s="28">
        <f>B42-C42</f>
        <v>10216.419000000024</v>
      </c>
      <c r="E42" s="36">
        <f>(B42-C42)/B42</f>
        <v>5.8410248049699562E-2</v>
      </c>
      <c r="F42" s="36"/>
      <c r="H42" s="33"/>
      <c r="I42" s="33"/>
      <c r="J42" s="33"/>
      <c r="K42" s="33"/>
      <c r="L42" s="33"/>
      <c r="M42" s="33"/>
    </row>
    <row r="43" spans="1:13" x14ac:dyDescent="0.25">
      <c r="A43" s="28" t="s">
        <v>48</v>
      </c>
      <c r="B43" s="29">
        <v>445471.07340000005</v>
      </c>
      <c r="C43" s="29">
        <v>397619.80059999996</v>
      </c>
      <c r="D43" s="28">
        <f>B43-C43</f>
        <v>47851.272800000093</v>
      </c>
      <c r="E43" s="36">
        <f>(B43-C43)/B43</f>
        <v>0.1074172390920503</v>
      </c>
      <c r="F43" s="36"/>
      <c r="H43" s="33"/>
      <c r="I43" s="33"/>
      <c r="J43" s="33"/>
      <c r="K43" s="33"/>
      <c r="L43" s="33"/>
      <c r="M43" s="33"/>
    </row>
    <row r="44" spans="1:13" x14ac:dyDescent="0.25">
      <c r="A44" s="28" t="s">
        <v>49</v>
      </c>
      <c r="B44" s="29">
        <v>434642.15019999986</v>
      </c>
      <c r="C44" s="29">
        <v>387558.59419999999</v>
      </c>
      <c r="D44" s="28">
        <f>B44-C44</f>
        <v>47083.555999999866</v>
      </c>
      <c r="E44" s="36">
        <f>(B44-C44)/B44</f>
        <v>0.10832717438549033</v>
      </c>
      <c r="F44" s="36"/>
      <c r="H44" s="33"/>
      <c r="I44" s="33"/>
      <c r="J44" s="33"/>
      <c r="K44" s="33"/>
      <c r="L44" s="33"/>
      <c r="M44" s="33"/>
    </row>
    <row r="45" spans="1:13" x14ac:dyDescent="0.25">
      <c r="A45" s="28" t="s">
        <v>50</v>
      </c>
      <c r="B45" s="29">
        <v>398396.61460000009</v>
      </c>
      <c r="C45" s="29">
        <v>355793.41820000001</v>
      </c>
      <c r="D45" s="28">
        <f>B45-C45</f>
        <v>42603.196400000073</v>
      </c>
      <c r="E45" s="36">
        <f>(B45-C45)/B45</f>
        <v>0.10693664262879021</v>
      </c>
      <c r="F45" s="36"/>
      <c r="H45" s="33"/>
      <c r="I45" s="33"/>
      <c r="J45" s="33"/>
      <c r="K45" s="33"/>
      <c r="L45" s="33"/>
      <c r="M45" s="33"/>
    </row>
    <row r="46" spans="1:13" x14ac:dyDescent="0.25">
      <c r="A46" s="28" t="s">
        <v>45</v>
      </c>
      <c r="B46" s="29">
        <v>1453417.8267999999</v>
      </c>
      <c r="C46" s="29">
        <v>1305663.3825999999</v>
      </c>
      <c r="D46" s="31">
        <f>B46-C46</f>
        <v>147754.44420000003</v>
      </c>
      <c r="E46" s="37">
        <f xml:space="preserve"> (B46-C46)/B46</f>
        <v>0.10165999169372514</v>
      </c>
      <c r="F46" s="37"/>
      <c r="H46" s="33"/>
      <c r="I46" s="33"/>
      <c r="J46" s="33"/>
      <c r="K46" s="33"/>
      <c r="L46" s="33"/>
      <c r="M46" s="33"/>
    </row>
    <row r="48" spans="1:13" x14ac:dyDescent="0.25">
      <c r="A48" s="19" t="s">
        <v>57</v>
      </c>
      <c r="B48" t="s">
        <v>52</v>
      </c>
      <c r="C48" s="40" t="s">
        <v>56</v>
      </c>
      <c r="D48" s="40"/>
      <c r="F48" s="32" t="s">
        <v>63</v>
      </c>
      <c r="G48" s="33"/>
      <c r="H48" s="33"/>
      <c r="I48" s="33"/>
      <c r="J48" s="33"/>
      <c r="K48" s="33"/>
      <c r="L48" s="33"/>
      <c r="M48" s="33"/>
    </row>
    <row r="49" spans="1:13" x14ac:dyDescent="0.25">
      <c r="A49" s="20" t="s">
        <v>47</v>
      </c>
      <c r="B49" s="18">
        <v>203843.35560000001</v>
      </c>
      <c r="C49" s="36">
        <f xml:space="preserve"> B49 * 100% / B53</f>
        <v>0.14025103575948514</v>
      </c>
      <c r="D49" s="36"/>
      <c r="F49" s="33"/>
      <c r="G49" s="33"/>
      <c r="H49" s="33"/>
      <c r="I49" s="33"/>
      <c r="J49" s="33"/>
      <c r="K49" s="33"/>
      <c r="L49" s="33"/>
      <c r="M49" s="33"/>
    </row>
    <row r="50" spans="1:13" x14ac:dyDescent="0.25">
      <c r="A50" s="20" t="s">
        <v>48</v>
      </c>
      <c r="B50" s="18">
        <v>447562.68780000001</v>
      </c>
      <c r="C50" s="36">
        <f xml:space="preserve"> B50 * 100% / B53</f>
        <v>0.30793807503063436</v>
      </c>
      <c r="D50" s="36"/>
      <c r="F50" s="33"/>
      <c r="G50" s="33"/>
      <c r="H50" s="33"/>
      <c r="I50" s="33"/>
      <c r="J50" s="33"/>
      <c r="K50" s="33"/>
      <c r="L50" s="33"/>
      <c r="M50" s="33"/>
    </row>
    <row r="51" spans="1:13" x14ac:dyDescent="0.25">
      <c r="A51" s="20" t="s">
        <v>49</v>
      </c>
      <c r="B51" s="18">
        <v>435398.23479999992</v>
      </c>
      <c r="C51" s="36">
        <f xml:space="preserve"> B51 * 100% / B53</f>
        <v>0.29956852514917831</v>
      </c>
      <c r="D51" s="36"/>
      <c r="F51" s="33"/>
      <c r="G51" s="33"/>
      <c r="H51" s="33"/>
      <c r="I51" s="33"/>
      <c r="J51" s="33"/>
      <c r="K51" s="33"/>
      <c r="L51" s="33"/>
      <c r="M51" s="33"/>
    </row>
    <row r="52" spans="1:13" x14ac:dyDescent="0.25">
      <c r="A52" s="20" t="s">
        <v>50</v>
      </c>
      <c r="B52" s="18">
        <v>366613.54860000004</v>
      </c>
      <c r="C52" s="36">
        <f xml:space="preserve"> B52 * 100% / B53</f>
        <v>0.25224236406070205</v>
      </c>
      <c r="D52" s="36"/>
      <c r="F52" s="33"/>
      <c r="G52" s="33"/>
      <c r="H52" s="33"/>
      <c r="I52" s="33"/>
      <c r="J52" s="33"/>
      <c r="K52" s="33"/>
      <c r="L52" s="33"/>
      <c r="M52" s="33"/>
    </row>
    <row r="53" spans="1:13" x14ac:dyDescent="0.25">
      <c r="A53" s="20" t="s">
        <v>45</v>
      </c>
      <c r="B53" s="18">
        <v>1453417.8268000002</v>
      </c>
      <c r="C53" s="41"/>
      <c r="D53" s="41"/>
      <c r="F53" s="33"/>
      <c r="G53" s="33"/>
      <c r="H53" s="33"/>
      <c r="I53" s="33"/>
      <c r="J53" s="33"/>
      <c r="K53" s="33"/>
      <c r="L53" s="33"/>
      <c r="M53" s="33"/>
    </row>
    <row r="56" spans="1:13" x14ac:dyDescent="0.25">
      <c r="A56" s="28"/>
      <c r="B56" s="28"/>
      <c r="C56" s="28"/>
      <c r="D56" s="28"/>
      <c r="E56" s="28"/>
      <c r="F56" s="28"/>
    </row>
    <row r="60" spans="1:13" x14ac:dyDescent="0.25">
      <c r="A60" s="34" t="s">
        <v>72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</row>
    <row r="61" spans="1:13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</row>
    <row r="62" spans="1:13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</row>
    <row r="63" spans="1:13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</row>
    <row r="64" spans="1:13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</row>
    <row r="65" spans="1:13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</row>
    <row r="66" spans="1:13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</row>
    <row r="67" spans="1:13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</row>
    <row r="68" spans="1:13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</row>
    <row r="70" spans="1:13" x14ac:dyDescent="0.25">
      <c r="A70" s="19" t="s">
        <v>44</v>
      </c>
      <c r="B70" t="s">
        <v>66</v>
      </c>
    </row>
    <row r="71" spans="1:13" hidden="1" x14ac:dyDescent="0.25">
      <c r="A71" s="20" t="s">
        <v>29</v>
      </c>
      <c r="B71" s="18">
        <v>100</v>
      </c>
    </row>
    <row r="72" spans="1:13" x14ac:dyDescent="0.25">
      <c r="A72" s="23" t="s">
        <v>1</v>
      </c>
      <c r="B72" s="18">
        <v>12</v>
      </c>
    </row>
    <row r="73" spans="1:13" x14ac:dyDescent="0.25">
      <c r="A73" s="23" t="s">
        <v>16</v>
      </c>
      <c r="B73" s="18">
        <v>1</v>
      </c>
    </row>
    <row r="74" spans="1:13" x14ac:dyDescent="0.25">
      <c r="A74" s="23" t="s">
        <v>3</v>
      </c>
      <c r="B74" s="18">
        <v>5</v>
      </c>
    </row>
    <row r="75" spans="1:13" x14ac:dyDescent="0.25">
      <c r="A75" s="23" t="s">
        <v>7</v>
      </c>
      <c r="B75" s="18">
        <v>82</v>
      </c>
    </row>
    <row r="76" spans="1:13" x14ac:dyDescent="0.25">
      <c r="A76" s="20" t="s">
        <v>45</v>
      </c>
      <c r="B76" s="18">
        <v>100</v>
      </c>
    </row>
    <row r="87" spans="1:2" x14ac:dyDescent="0.25">
      <c r="A87" s="19" t="s">
        <v>44</v>
      </c>
      <c r="B87" t="s">
        <v>66</v>
      </c>
    </row>
    <row r="88" spans="1:2" x14ac:dyDescent="0.25">
      <c r="A88" s="20" t="s">
        <v>30</v>
      </c>
      <c r="B88" s="18">
        <v>136</v>
      </c>
    </row>
    <row r="89" spans="1:2" x14ac:dyDescent="0.25">
      <c r="A89" s="23" t="s">
        <v>10</v>
      </c>
      <c r="B89" s="18">
        <v>2</v>
      </c>
    </row>
    <row r="90" spans="1:2" x14ac:dyDescent="0.25">
      <c r="A90" s="23" t="s">
        <v>13</v>
      </c>
      <c r="B90" s="18">
        <v>35</v>
      </c>
    </row>
    <row r="91" spans="1:2" x14ac:dyDescent="0.25">
      <c r="A91" s="23" t="s">
        <v>19</v>
      </c>
      <c r="B91" s="18">
        <v>1</v>
      </c>
    </row>
    <row r="92" spans="1:2" x14ac:dyDescent="0.25">
      <c r="A92" s="23" t="s">
        <v>21</v>
      </c>
      <c r="B92" s="18">
        <v>3</v>
      </c>
    </row>
    <row r="93" spans="1:2" x14ac:dyDescent="0.25">
      <c r="A93" s="23" t="s">
        <v>20</v>
      </c>
      <c r="B93" s="18">
        <v>1</v>
      </c>
    </row>
    <row r="94" spans="1:2" x14ac:dyDescent="0.25">
      <c r="A94" s="23" t="s">
        <v>18</v>
      </c>
      <c r="B94" s="18">
        <v>5</v>
      </c>
    </row>
    <row r="95" spans="1:2" x14ac:dyDescent="0.25">
      <c r="A95" s="23" t="s">
        <v>2</v>
      </c>
      <c r="B95" s="18">
        <v>65</v>
      </c>
    </row>
    <row r="96" spans="1:2" x14ac:dyDescent="0.25">
      <c r="A96" s="23" t="s">
        <v>15</v>
      </c>
      <c r="B96" s="18">
        <v>1</v>
      </c>
    </row>
    <row r="97" spans="1:2" x14ac:dyDescent="0.25">
      <c r="A97" s="23" t="s">
        <v>22</v>
      </c>
      <c r="B97" s="18">
        <v>3</v>
      </c>
    </row>
    <row r="98" spans="1:2" x14ac:dyDescent="0.25">
      <c r="A98" s="23" t="s">
        <v>5</v>
      </c>
      <c r="B98" s="18">
        <v>8</v>
      </c>
    </row>
    <row r="99" spans="1:2" x14ac:dyDescent="0.25">
      <c r="A99" s="23" t="s">
        <v>8</v>
      </c>
      <c r="B99" s="18">
        <v>12</v>
      </c>
    </row>
    <row r="100" spans="1:2" x14ac:dyDescent="0.25">
      <c r="A100" s="20" t="s">
        <v>45</v>
      </c>
      <c r="B100" s="18">
        <v>136</v>
      </c>
    </row>
    <row r="103" spans="1:2" x14ac:dyDescent="0.25">
      <c r="A103" s="19" t="s">
        <v>44</v>
      </c>
      <c r="B103" t="s">
        <v>66</v>
      </c>
    </row>
    <row r="104" spans="1:2" x14ac:dyDescent="0.25">
      <c r="A104" s="20" t="s">
        <v>31</v>
      </c>
      <c r="B104" s="18">
        <v>9</v>
      </c>
    </row>
    <row r="105" spans="1:2" x14ac:dyDescent="0.25">
      <c r="A105" s="23" t="s">
        <v>17</v>
      </c>
      <c r="B105" s="18">
        <v>5</v>
      </c>
    </row>
    <row r="106" spans="1:2" x14ac:dyDescent="0.25">
      <c r="A106" s="23" t="s">
        <v>3</v>
      </c>
      <c r="B106" s="18">
        <v>1</v>
      </c>
    </row>
    <row r="107" spans="1:2" x14ac:dyDescent="0.25">
      <c r="A107" s="23" t="s">
        <v>4</v>
      </c>
      <c r="B107" s="18">
        <v>3</v>
      </c>
    </row>
    <row r="108" spans="1:2" x14ac:dyDescent="0.25">
      <c r="A108" s="20" t="s">
        <v>32</v>
      </c>
      <c r="B108" s="18">
        <v>6</v>
      </c>
    </row>
    <row r="109" spans="1:2" x14ac:dyDescent="0.25">
      <c r="A109" s="23" t="s">
        <v>12</v>
      </c>
      <c r="B109" s="18">
        <v>1</v>
      </c>
    </row>
    <row r="110" spans="1:2" x14ac:dyDescent="0.25">
      <c r="A110" s="23" t="s">
        <v>6</v>
      </c>
      <c r="B110" s="18">
        <v>3</v>
      </c>
    </row>
    <row r="111" spans="1:2" x14ac:dyDescent="0.25">
      <c r="A111" s="23" t="s">
        <v>9</v>
      </c>
      <c r="B111" s="18">
        <v>2</v>
      </c>
    </row>
    <row r="112" spans="1:2" x14ac:dyDescent="0.25">
      <c r="A112" s="20" t="s">
        <v>33</v>
      </c>
      <c r="B112" s="18">
        <v>1</v>
      </c>
    </row>
    <row r="113" spans="1:15" x14ac:dyDescent="0.25">
      <c r="A113" s="23" t="s">
        <v>11</v>
      </c>
      <c r="B113" s="18">
        <v>1</v>
      </c>
    </row>
    <row r="114" spans="1:15" x14ac:dyDescent="0.25">
      <c r="A114" s="20" t="s">
        <v>34</v>
      </c>
      <c r="B114" s="18">
        <v>6</v>
      </c>
    </row>
    <row r="115" spans="1:15" x14ac:dyDescent="0.25">
      <c r="A115" s="23" t="s">
        <v>12</v>
      </c>
      <c r="B115" s="18">
        <v>6</v>
      </c>
    </row>
    <row r="116" spans="1:15" x14ac:dyDescent="0.25">
      <c r="A116" s="20" t="s">
        <v>36</v>
      </c>
      <c r="B116" s="18">
        <v>4</v>
      </c>
    </row>
    <row r="117" spans="1:15" x14ac:dyDescent="0.25">
      <c r="A117" s="23" t="s">
        <v>12</v>
      </c>
      <c r="B117" s="18">
        <v>4</v>
      </c>
    </row>
    <row r="118" spans="1:15" x14ac:dyDescent="0.25">
      <c r="A118" s="20" t="s">
        <v>35</v>
      </c>
      <c r="B118" s="18">
        <v>1</v>
      </c>
    </row>
    <row r="119" spans="1:15" x14ac:dyDescent="0.25">
      <c r="A119" s="23" t="s">
        <v>14</v>
      </c>
      <c r="B119" s="18">
        <v>1</v>
      </c>
    </row>
    <row r="120" spans="1:15" x14ac:dyDescent="0.25">
      <c r="A120" s="20" t="s">
        <v>45</v>
      </c>
      <c r="B120" s="18">
        <v>27</v>
      </c>
    </row>
    <row r="126" spans="1:15" x14ac:dyDescent="0.25">
      <c r="A126" s="19" t="s">
        <v>44</v>
      </c>
      <c r="B126" t="s">
        <v>52</v>
      </c>
      <c r="C126" s="42" t="s">
        <v>66</v>
      </c>
      <c r="D126" s="45" t="s">
        <v>73</v>
      </c>
      <c r="E126" s="44"/>
      <c r="F126" s="44"/>
      <c r="H126" s="34" t="s">
        <v>74</v>
      </c>
      <c r="I126" s="35"/>
      <c r="J126" s="35"/>
      <c r="K126" s="35"/>
      <c r="L126" s="35"/>
      <c r="M126" s="35"/>
      <c r="N126" s="35"/>
      <c r="O126" s="35"/>
    </row>
    <row r="127" spans="1:15" x14ac:dyDescent="0.25">
      <c r="A127" s="20" t="s">
        <v>23</v>
      </c>
      <c r="B127" s="18">
        <v>665691.77220000001</v>
      </c>
      <c r="C127" s="18">
        <v>111</v>
      </c>
      <c r="D127" s="46">
        <f xml:space="preserve"> C127 /C133</f>
        <v>0.4220532319391635</v>
      </c>
      <c r="E127" s="46"/>
      <c r="F127" s="46"/>
      <c r="H127" s="35"/>
      <c r="I127" s="35"/>
      <c r="J127" s="35"/>
      <c r="K127" s="35"/>
      <c r="L127" s="35"/>
      <c r="M127" s="35"/>
      <c r="N127" s="35"/>
      <c r="O127" s="35"/>
    </row>
    <row r="128" spans="1:15" x14ac:dyDescent="0.25">
      <c r="A128" s="20" t="s">
        <v>24</v>
      </c>
      <c r="B128" s="18">
        <v>89721.023400000005</v>
      </c>
      <c r="C128" s="18">
        <v>19</v>
      </c>
      <c r="D128" s="46">
        <f xml:space="preserve"> C128 /C133</f>
        <v>7.2243346007604556E-2</v>
      </c>
      <c r="E128" s="46"/>
      <c r="F128" s="46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20" t="s">
        <v>25</v>
      </c>
      <c r="B129" s="18">
        <v>76622.454800000007</v>
      </c>
      <c r="C129" s="18">
        <v>13</v>
      </c>
      <c r="D129" s="46">
        <f xml:space="preserve"> C129 /C133</f>
        <v>4.9429657794676805E-2</v>
      </c>
      <c r="E129" s="46"/>
      <c r="F129" s="46"/>
      <c r="H129" s="35"/>
      <c r="I129" s="35"/>
      <c r="J129" s="35"/>
      <c r="K129" s="35"/>
      <c r="L129" s="35"/>
      <c r="M129" s="35"/>
      <c r="N129" s="35"/>
      <c r="O129" s="35"/>
    </row>
    <row r="130" spans="1:15" x14ac:dyDescent="0.25">
      <c r="A130" s="20" t="s">
        <v>26</v>
      </c>
      <c r="B130" s="18">
        <v>16526.885999999999</v>
      </c>
      <c r="C130" s="18">
        <v>12</v>
      </c>
      <c r="D130" s="46">
        <f xml:space="preserve"> C130 /C133</f>
        <v>4.5627376425855515E-2</v>
      </c>
      <c r="E130" s="46"/>
      <c r="F130" s="46"/>
      <c r="H130" s="35"/>
      <c r="I130" s="35"/>
      <c r="J130" s="35"/>
      <c r="K130" s="35"/>
      <c r="L130" s="35"/>
      <c r="M130" s="35"/>
      <c r="N130" s="35"/>
      <c r="O130" s="35"/>
    </row>
    <row r="131" spans="1:15" x14ac:dyDescent="0.25">
      <c r="A131" s="20" t="s">
        <v>27</v>
      </c>
      <c r="B131" s="18">
        <v>250339.06200000001</v>
      </c>
      <c r="C131" s="18">
        <v>49</v>
      </c>
      <c r="D131" s="46">
        <f xml:space="preserve"> C131 /C133</f>
        <v>0.18631178707224336</v>
      </c>
      <c r="E131" s="46"/>
      <c r="F131" s="46"/>
      <c r="H131" s="35"/>
      <c r="I131" s="35"/>
      <c r="J131" s="35"/>
      <c r="K131" s="35"/>
      <c r="L131" s="35"/>
      <c r="M131" s="35"/>
      <c r="N131" s="35"/>
      <c r="O131" s="35"/>
    </row>
    <row r="132" spans="1:15" x14ac:dyDescent="0.25">
      <c r="A132" s="20" t="s">
        <v>28</v>
      </c>
      <c r="B132" s="18">
        <v>354516.62840000005</v>
      </c>
      <c r="C132" s="18">
        <v>59</v>
      </c>
      <c r="D132" s="46">
        <f xml:space="preserve"> C132 /C133</f>
        <v>0.22433460076045628</v>
      </c>
      <c r="E132" s="46"/>
      <c r="F132" s="46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20" t="s">
        <v>45</v>
      </c>
      <c r="B133" s="18">
        <v>1453417.8267999999</v>
      </c>
      <c r="C133" s="43">
        <v>263</v>
      </c>
      <c r="D133" s="41"/>
      <c r="E133" s="41"/>
      <c r="F133" s="41"/>
      <c r="H133" s="35"/>
      <c r="I133" s="35"/>
      <c r="J133" s="35"/>
      <c r="K133" s="35"/>
      <c r="L133" s="35"/>
      <c r="M133" s="35"/>
      <c r="N133" s="35"/>
      <c r="O133" s="35"/>
    </row>
  </sheetData>
  <mergeCells count="28">
    <mergeCell ref="H126:O133"/>
    <mergeCell ref="D132:F132"/>
    <mergeCell ref="D133:F133"/>
    <mergeCell ref="D126:F126"/>
    <mergeCell ref="D127:F127"/>
    <mergeCell ref="D128:F128"/>
    <mergeCell ref="D129:F129"/>
    <mergeCell ref="D130:F130"/>
    <mergeCell ref="D131:F131"/>
    <mergeCell ref="F3:M10"/>
    <mergeCell ref="F12:M20"/>
    <mergeCell ref="F22:M29"/>
    <mergeCell ref="F31:M39"/>
    <mergeCell ref="F48:M53"/>
    <mergeCell ref="H41:M46"/>
    <mergeCell ref="A60:M68"/>
    <mergeCell ref="E43:F43"/>
    <mergeCell ref="E46:F46"/>
    <mergeCell ref="E45:F45"/>
    <mergeCell ref="E44:F44"/>
    <mergeCell ref="E42:F42"/>
    <mergeCell ref="E41:F41"/>
    <mergeCell ref="C48:D48"/>
    <mergeCell ref="C49:D49"/>
    <mergeCell ref="C50:D50"/>
    <mergeCell ref="C51:D51"/>
    <mergeCell ref="C52:D52"/>
    <mergeCell ref="C53:D53"/>
  </mergeCells>
  <pageMargins left="0.7" right="0.7" top="0.75" bottom="0.75" header="0.3" footer="0.3"/>
  <pageSetup paperSize="9" orientation="portrait" r:id="rId11"/>
  <drawing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4 3 c 9 f 5 0 6 - 4 e 9 8 - 4 d b 7 - a 5 e c - 5 e b 8 e 6 c c b 4 e f "   x m l n s = " h t t p : / / s c h e m a s . m i c r o s o f t . c o m / D a t a M a s h u p " > A A A A A B w I A A B Q S w M E F A A C A A g A 1 H 2 1 T i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N R 9 t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f b V O F O + c s x I F A A B 1 G w A A E w A c A E Z v c m 1 1 b G F z L 1 N l Y 3 R p b 2 4 x L m 0 g o h g A K K A U A A A A A A A A A A A A A A A A A A A A A A A A A A A A r V n d a h t H F L 4 3 + B 2 G L Q U J V I W 6 I T d p e m N 6 0 Z t e N I Z e G G N k e U t M p N 0 i r W m C M V g r p 0 5 x W k N j Q g i u j f o E s q S t 1 5 I s v U E 5 8 w p 9 k p 4 z s / r b n f 2 V A k Z / c 7 7 z n W + + M 5 m Z r e t l 6 8 A 0 2 H P 5 + u X T 9 b X 1 t f q L U k 3 f Z 5 9 p 8 D e 0 4 R Y G 4 P J f o b 3 B c h t 5 j T 1 j F d 1 a X 2 P 4 D z 7 y B r d h x M / g A V z o 4 2 / f v i r r l e L m Y a 2 m G 9 a P Z u 3 l n m m + z O W P t r 8 v V f V n f k R t 5 3 h 7 0 z Q s H L t T k J i Y 9 S P c w R A c x K S / B 3 4 O 9 w z T u D C m 7 F u l v Y p e 3 K q V j P p P Z q 2 6 a V Y O q 8 b W 6 5 / 1 e s 7 P p 3 B 0 p P 1 3 + o H B + B H G F t h 3 h v X k c Z H G H h f Y k Q Z / I R n X S z W C D n 6 i M I e S i Y / 8 B N o Y Z m E A s / R X l o x q c Z t + w L F t B i 6 C Y 8 I T b j N 8 s a G L b 5 v I v w 9 u M P I S I W 2 K C h m 5 X 7 J 0 6 6 D q s W s h r z s k 8 o A p M O E I N W v w N / j 6 D / Q E Z Z d f B H P c 4 I A B A n f x t S e q S R P d 4 n / g 4 A 4 O u A e H n w Q H h E r W w J w 9 0 i S i b C L i w i 0 / p 9 n k F w w 6 D D 4 h B N p B w D y Q K P i 5 F y L I v P C p i r K J A W / y B o P 3 c A X X w T F X O K L B G 4 T c J 8 1 x i v C D L J T b B b R E c R J k H F b 3 9 F o g D E X D t + c 0 N G Z k j 6 r g p w S L t E f Q R + n m E i W P 5 q d I s R 8 e d U m K C J X H W L w t j O b v g W v 8 f i A q d r y p F F x Q U N 6 k t z L v C F u Q j O 6 V S c o I 7 / f E d F C L D r 1 M C v X A C S N 4 I z o B j S b M I J E p T 5 s a C s m 4 j y i p c I X D 3 0 p c n M h 3 Z L c F o 4 o J o G / J H 5 1 p M S 6 j K Z 9 S B r f A P l f x e C 9 6 c U y Z Z X P 2 5 z U h c q L 2 8 Y Q u q e S h B q 3 0 J 8 a 2 U c A p W 0 z K v p g w D r e R W B X P f G E s M u 6 G m o A o U f M U a H j 0 + E + Y w 0 H s M 9 G R f W g n y H E p t O l K a 1 D R v w m j 2 9 T 8 C c K v K C G t R U w 0 K 1 X p C N d 7 a 4 e c + Q X F a J r K q h a N R x o G h V w C b T w v L 1 W b E a f v k 1 3 N S O 2 b m b r k Z V r D 8 O + t a L P 7 r F Z K h r R o r i w I c X Z L h p L C g E k l y m R J G K z U k 1 n h A q b M C q R w p Q o q x J b i 2 9 u 0 q 1 l E l M J u E a N D r B U R E W + j i O A Q E X J e i M q D x X w i o C K L / d 8 n Z L e i V j g 9 J S V Y J l q K K U x P Z w E k E 4 0 Q b 6 S n E g D K R C f e e K m Z / X v J P C d 1 k U Z u F j Q 1 c Z 6 Q V T V d + y k j q 2 R w u + o t J q 4 v K A b t 4 R p U / + 7 u D E o V 0 K L d k z g p O M i D l i O 5 o b U n / i O V A r q C E w 2 b o A K G 5 0 4 8 U E 1 O D r Q q 0 8 m h o y p L w j m 0 e W z B T c i m M V z J m M C g Z j J m 1 X K p I a c U y c B I M r 0 u m W R e g k n m B l A 6 d o k G 2 E g 0 m 4 9 X O Y 9 J z K m i t c R M h c P N 5 U w x V 7 i M j v j v e G I 9 F b c + r j w U i p M i S k a y D P i F + M F d b S H y 1 K Z p Y t E 9 4 W 9 4 U 9 O W q W 3 u B C z R l q p 1 x b M 2 L Z Z s c 7 e i U i d Y S x X 6 V S I P K 3 s r 0 R K b r C t V L D J 3 Z X h J c W v I a l e k R J U r 9 c l a e f z i E G Y p N d 1 E j u + R m S L B x d W T v J F x o h L F k S S Q 0 e T 0 1 4 3 G y t S m c 4 A l 4 3 U 6 Z t M K x d X b K j i m E z Z J W t V J C Q Z i Y 7 v E x V v g N D 6 1 Y e y Z K C K 5 7 7 g S M V J x o o g Y r e r n k D p S r A g S I e Q y I S X K w h 0 C b 6 a O 9 1 8 d K M x w n J 8 9 0 J E X 9 y O 6 Y x A X s v I 5 w O I j n i H d Z r v o x 3 f e 4 O H s Y c 9 z v a K X r R / M X + q 5 6 M d D B a a X y i 9 Y b t v / I G M H s b R N 0 9 L L R k n L Y + v t 4 6 C k + 8 8 d 9 v U 3 W F a l k s + v r x 0 Y y 5 b 1 9 H 9 Q S w E C L Q A U A A I A C A D U f b V O L a d 3 9 K g A A A D 4 A A A A E g A A A A A A A A A A A A A A A A A A A A A A Q 2 9 u Z m l n L 1 B h Y 2 t h Z 2 U u e G 1 s U E s B A i 0 A F A A C A A g A 1 H 2 1 T g / K 6 a u k A A A A 6 Q A A A B M A A A A A A A A A A A A A A A A A 9 A A A A F t D b 2 5 0 Z W 5 0 X 1 R 5 c G V z X S 5 4 b W x Q S w E C L Q A U A A I A C A D U f b V O F O + c s x I F A A B 1 G w A A E w A A A A A A A A A A A A A A A A D l A Q A A R m 9 y b X V s Y X M v U 2 V j d G l v b j E u b V B L B Q Y A A A A A A w A D A M I A A A B E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g Q A A A A A A A D 2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x V D E z O j M 5 O j M 5 L j U 1 M D k 2 N j V a I i A v P j x F b n R y e S B U e X B l P S J G a W x s Q 2 9 s d W 1 u V H l w Z X M i I F Z h b H V l P S J z Q X d Z R 0 J 3 W U d C Z 1 l I Q m d Z R k J R V U Z B d 1 V G Q m d V R k J R V U Z C Z 1 l H Q m d V R k J R V U Z C Z 1 l H Q m d V R k J R V U Z C U V l G Q m d V R 0 J R W U Z C U V V G Q l F V R k J R V U Z C U V V G Q l F V R k J R V U Z C U V V G Q l F V R k J R V U Z C U V V G Q l F V R k J R V U Z C U U F G Q l F V R 0 J R V U Z C U V V G Q l E 9 P S I g L z 4 8 R W 5 0 c n k g V H l w Z T 0 i R m l s b E N v b H V t b k 5 h b W V z I i B W Y W x 1 Z T 0 i c 1 s m c X V v d D v i h J Y g 0 L 8 v 0 L 8 m c X V v d D s s J n F 1 b 3 Q 7 0 J 3 Q s N C 4 0 L z Q t d C 9 0 L 7 Q s t C w 0 L 3 Q u N C 1 I N G C 0 L 7 Q s t C w 0 Y D Q s C Z x d W 9 0 O y w m c X V v d D v Q o d G C 0 Y D Q s N C 9 0 L A g 0 L g g 0 L / Q v t G A 0 Y I g 0 L 7 R g t C z 0 Y D R g 9 C 3 0 L r Q u C Z x d W 9 0 O y w m c X V v d D v Q l N C w 0 Y L Q s C D Q v t G C 0 L P R g N G D 0 L f Q u t C 4 J n F 1 b 3 Q 7 L C Z x d W 9 0 O 9 C h 0 L X Q t 9 C + 0 L 0 g 0 L / R g N C + 0 L j R g d G F 0 L 7 Q t t C 0 0 L X Q v d C 4 0 Y 8 m c X V v d D s s J n F 1 b 3 Q 7 0 J / Q v t C 7 0 Y P Q s 9 C + 0 L T Q u N C 1 I N C / 0 Y D Q v t C 4 0 Y H R h d C + 0 L b Q t N C 1 0 L 3 Q u N G P J n F 1 b 3 Q 7 L C Z x d W 9 0 O 9 C h 0 Y 7 R g N C y 0 L X Q u d C 1 0 Y A m c X V v d D s s J n F 1 b 3 Q 7 0 J 3 Q s N C 4 0 L z Q t d C 9 0 L 7 Q s t C w 0 L 3 Q u N C 1 I N G B 0 Y P Q t N C 9 0 L A m c X V v d D s s J n F 1 b 3 Q 7 0 J T Q s N G C 0 L A g 0 L / R g N C 4 0 L H R i 9 G C 0 L j R j y D Q s i D Q m t C w 0 L v Q u N C 9 0 L j Q v d C z 0 Y D Q s N C 0 J n F 1 b 3 Q 7 L C Z x d W 9 0 O 9 C h 0 Y L R g N C w 0 L 3 Q s C D Q v 9 G A 0 L 7 Q u N G B 0 Y X Q v t C 2 0 L T Q t d C 9 0 L j R j y Z x d W 9 0 O y w m c X V v d D v Q o d G C 0 L D R g t G D 0 Y E g 0 J P Q n N C e J n F 1 b 3 Q 7 L C Z x d W 9 0 O 9 C c 0 L D R g d G B 0 L A g 0 L r Q v t C 9 0 L 7 R g d C w 0 L z Q t d C 9 0 Y I s I N G C L i Z x d W 9 0 O y w m c X V v d D v Q n N C w 0 Y H R g d C w I N C y 0 L X R g d G L L C D R g i Z x d W 9 0 O y w m c X V v d D v Q n N C w 0 Y H R g d C w I N C 0 0 Y D Q s N G E 0 Y I s I N C 0 0 L 7 Q u t G D 0 L z Q t d C 9 0 Y I s I N G C J n F 1 b 3 Q 7 L C Z x d W 9 0 O 9 C c 0 L D R g d G B 0 L A g 0 L T R g N C w 0 Y T R g i w g 0 Y T Q s N C 6 0 Y I s I N G C J n F 1 b 3 Q 7 L C Z x d W 9 0 O 9 C U 0 L 3 Q u C D Q s i D Q v 9 G D 0 Y L Q u C Z x d W 9 0 O y w m c X V v d D v Q n t G C 0 L v Q v t C 9 0 L X Q v d C 4 0 L U g 0 L z Q t d C 2 0 L T R g y D Q v N C w 0 Y H R g d C + 0 L k g 0 L / Q v i D Q s t C 1 0 Y H Q s N C 8 I N C 4 I N C 0 0 L D Q v d C 9 0 Y v Q v N C 4 I N C y I N C 6 0 L 7 Q v d C + 0 Y H Q s N C 8 0 L X Q v d G C 0 L U s I N G C J n F 1 b 3 Q 7 L C Z x d W 9 0 O 9 C f 0 L 7 R g t C 1 0 Y D R j y D Q s t C 1 0 Y H Q s C D Q v 9 C w 0 Y D R g t C 4 0 L g v 0 L / Q v t C z 0 Y D Q t d G I 0 L 3 Q v t G B 0 Y L R j C D R g d G O 0 Y D Q s t C 1 0 L n Q t d G A 0 L A g 0 L I g 0 Y H R g N C w 0 L L Q v d C 1 0 L 3 Q u N C 4 I N G B I N C y 0 L X R g d C w 0 L z Q u C w g J S Z x d W 9 0 O y w m c X V v d D v Q k 9 G A 0 Y P Q v 9 C / 0 L A g 0 L 7 R g t C 6 0 L v Q v t C 9 0 L X Q v d C 4 0 Y 8 g 0 L / Q v i D Q v 9 C + 0 Y L Q t d G A 0 L U g 0 L L Q t d G B 0 L A m c X V v d D s s J n F 1 b 3 Q 7 0 J L Q u 9 C w 0 L b Q v d C + 0 Y H R g t G M L C A l I C 3 R g d G O 0 Y D Q s i 4 m c X V v d D s s J n F 1 b 3 Q 7 0 J z Q s N G B 0 L v Q u N G H 0 L 3 Q v t G B 0 Y L R j C w g J S A t I N G B 0 Y 7 R g N C y L i Z x d W 9 0 O y w m c X V v d D v Q n 9 G A 0 L 7 R g t C 1 0 L j Q v S w l I C 0 g I N G B 0 Y 7 R g N C y L i Z x d W 9 0 O y w m c X V v d D v Q m t C 7 0 L X R g t G H 0 L D R g t C 6 0 L A s I C U g L S D R g d G O 0 Y D Q s i 4 m c X V v d D s s J n F 1 b 3 Q 7 0 J T R g N G D 0 L P Q u N C 1 I N C y 0 L X R i d C 1 0 Y H R g t C y 0 L A s I C U g L S D R g d G O 0 Y D Q s i 4 m c X V v d D s s J n F 1 b 3 Q 7 0 J z Q t d G C 0 L 7 Q t C D Q u N G B 0 Y H Q u 9 C 1 0 L T Q v t C y 0 L D Q v d C 4 0 Y 8 g 0 L L Q u 9 C w 0 L b Q v d C + 0 Y H R g t C 4 L C B j J n F 1 b 3 Q 7 L C Z x d W 9 0 O 9 C c 0 L X R g t C + 0 L Q g 0 L j R g d G B 0 L v Q t d C 0 0 L 7 Q s t C w 0 L 3 Q u N G P I N C 8 0 L D R g d C 7 0 L j R h 9 C 9 0 L 7 R g d G C 0 L g s I G M m c X V v d D s s J n F 1 b 3 Q 7 0 J z Q t d G C 0 L 7 Q t C D Q u N G B 0 Y H Q u 9 C 1 0 L T Q v t C y 0 L D Q v d C 4 0 Y 8 g 0 L / R g N C + 0 Y L Q t d C 4 0 L 3 Q s C w g Y y Z x d W 9 0 O y w m c X V v d D v Q n N C 1 0 Y L Q v t C 0 I N C 4 0 Y H R g d C 7 0 L X Q t N C + 0 L L Q s N C 9 0 L j R j y D Q u t C 7 0 L X R g t G H 0 L D R g t C 6 0 L g s I G M m c X V v d D s s J n F 1 b 3 Q 7 0 J L Q u 9 C w 0 L b Q v d C + 0 Y H R g t G M L C A l I C 0 g 0 Y H R j t G A 0 L I u I N G B I N G D 0 Y H R g 9 G I 0 L r Q v t C 5 J n F 1 b 3 Q 7 L C Z x d W 9 0 O 9 C c 0 L D R g d C 7 0 L j R h 9 C 9 0 L 7 R g d G C 0 Y w s I C U g L S D R g d G O 0 Y D Q s i 4 g 0 Y E g 0 Y P R g d G D 0 Y j Q u t C + 0 L k m c X V v d D s s J n F 1 b 3 Q 7 0 J / R g N C + 0 Y L Q t d C 4 0 L 0 s I C U g L S D R g d G O 0 Y D Q s i 4 g 0 Y E g 0 Y P R g d G D 0 Y j Q u t C + 0 L k m c X V v d D s s J n F 1 b 3 Q 7 0 J r Q u 9 C 1 0 Y L R h 9 C w 0 Y L Q u t C w L C A l I C 0 g 0 Y H R j t G A 0 L I u I N G B I N G D 0 Y H R g 9 G I 0 L r Q v t C 5 J n F 1 b 3 Q 7 L C Z x d W 9 0 O 9 C U 0 Y D R g 9 C z 0 L j Q t S D Q s t C 1 0 Y n Q t d G B 0 Y L Q s t C w L C A l I C 0 g 0 Y H R j t G A 0 L I u I N G B I N G D 0 Y H R g 9 G I 0 L r Q v t C 5 J n F 1 b 3 Q 7 L C Z x d W 9 0 O 9 C c 0 L X R g t C + 0 L Q g 0 L j R g d G B 0 L v Q t d C 0 0 L 7 Q s t C w 0 L 3 Q u N G P I N C y 0 L v Q s N C 2 0 L 3 Q v t G B 0 Y L Q u C w g 0 L s m c X V v d D s s J n F 1 b 3 Q 7 0 J z Q t d G C 0 L 7 Q t C D Q u N G B 0 Y H Q u 9 C 1 0 L T Q v t C y 0 L D Q v d C 4 0 Y 8 g 0 L z Q s N G B 0 L v Q u N G H 0 L 3 Q v t G B 0 Y L Q u C w g 0 L s m c X V v d D s s J n F 1 b 3 Q 7 0 J z Q t d G C 0 L 7 Q t C D Q u N G B 0 Y H Q u 9 C 1 0 L T Q v t C y 0 L D Q v d C 4 0 Y 8 g 0 L / R g N C + 0 Y L Q t d C 4 0 L 3 Q s C w g 0 L s m c X V v d D s s J n F 1 b 3 Q 7 0 J z Q t d G C 0 L 7 Q t C D Q u N G B 0 Y H Q u 9 C 1 0 L T Q v t C y 0 L D Q v d C 4 0 Y 8 g 0 L r Q u 9 C 1 0 Y L R h 9 C w 0 Y L Q u t C 4 L C D Q u y Z x d W 9 0 O y w m c X V v d D v Q k t C 7 0 L D Q t t C 9 0 L 7 R g d G C 0 Y w s I C U g L S D Q u 9 C w 0 L E u J n F 1 b 3 Q 7 L C Z x d W 9 0 O 9 C c 0 L D R g d C 7 0 L j R h 9 C 9 0 L 7 R g d G C 0 Y w s I C U g L S D Q u 9 C w 0 L E u J n F 1 b 3 Q 7 L C Z x d W 9 0 O 9 C f 0 Y D Q v t G C 0 L X Q u N C 9 L C A l I C 0 g 0 L v Q s N C x L i Z x d W 9 0 O y w m c X V v d D v Q m t C 7 0 L X R g t G H 0 L D R g t C 6 0 L A s I C U g L S D Q u 9 C w 0 L E u J n F 1 b 3 Q 7 L C Z x d W 9 0 O 9 C U 0 Y D R g 9 C z 0 L j Q t S D Q s t C 1 0 Y n Q t d G B 0 Y L Q s t C w L C A l I C 0 g 0 L v Q s N C x L i Z x d W 9 0 O y w m c X V v d D v Q k t C 7 0 L D Q t t C 9 0 L 7 R g d G C 0 Y w s I C U g L S A o 0 L v Q s N C x L i A t I N G B 0 Y 7 R g N C y L i D R g S D R g 9 G B L i k m c X V v d D s s J n F 1 b 3 Q 7 0 J L Q u 9 C w 0 L b Q v d C + 0 Y H R g t G M L i D Q k 9 G A 0 Y P Q v 9 C / 0 L A g 0 L 7 R g t C 6 0 L v Q v t C 9 0 L X Q v d C 4 0 Y 8 m c X V v d D s s J n F 1 b 3 Q 7 0 J z Q s N G B 0 L v Q u N G H 0 L 3 Q v t G B 0 Y L R j C w g J S A t I C j Q u 9 C w 0 L E u I C 0 g 0 Y H R j t G A 0 L I u I N G B I N G D 0 Y E u K S Z x d W 9 0 O y w m c X V v d D v Q n N C w 0 Y H Q u 9 C 4 0 Y f Q v d C + 0 Y H R g t G M L i D Q k 9 G A 0 Y P Q v 9 C / 0 L A g 0 L 7 R g t C 6 0 L v Q v t C 9 0 L X Q v d C 4 0 Y 8 m c X V v d D s s J n F 1 b 3 Q 7 0 J / R g N C + 0 Y L Q t d C 4 0 L 0 s I C U g L S A o 0 L v Q s N C x L i A t I N G B 0 Y 7 R g N C y L i D R g S D R g 9 G B L i k m c X V v d D s s J n F 1 b 3 Q 7 0 J / R g N C + 0 Y L Q t d C 4 0 L 0 u I N C T 0 Y D R g 9 C / 0 L / Q s C D Q v t G C 0 L r Q u 9 C + 0 L 3 Q t d C 9 0 L j R j y Z x d W 9 0 O y w m c X V v d D v Q m t C 7 0 L X R g t G H 0 L D R g t C 6 0 L A s I C U g L S A o 0 L v Q s N C x L i A t I N G B 0 Y 7 R g N C y L i D R g S D R g 9 G B L i k m c X V v d D s s J n F 1 b 3 Q 7 0 J r Q u 9 C 1 0 Y L R h 9 C w 0 Y L Q u t C w L i D Q k 9 G A 0 Y P Q v 9 C / 0 L A g 0 L 7 R g t C 6 0 L v Q v t C 9 0 L X Q v d C 4 0 Y 8 m c X V v d D s s J n F 1 b 3 Q 7 0 J T R g N G D 0 L P Q u N C 1 I N C y 0 L X R i d C 1 0 Y H R g t C y 0 L A s I C U g L S A o 0 L v Q s N C x L i A t I N G B 0 Y 7 R g N C y L i D R g S D R g 9 G B L i k m c X V v d D s s J n F 1 b 3 Q 7 z p Q g 0 J L Q u 9 C w 0 L P Q s C A o 0 Y H R j t G A 0 L I u I C 0 g 0 L v Q s N C x L i k s I C U g J n F 1 b 3 Q 7 L C Z x d W 9 0 O 9 C e 0 Y L Q u t C 7 0 L 7 Q v d C 1 0 L 3 Q u N C 1 I M 6 U I N C S 0 L v Q s N C z 0 L A g K N G B 0 Y 7 R g N C y L i A t I N C 7 0 L D Q s S 4 p L C A l X y Z x d W 9 0 O y w m c X V v d D v Q l N C 4 0 Y H Q v 9 C 1 0 Y D R g d C 4 0 Y 9 f X 9 C S 0 L v Q s N C z 0 L A m c X V v d D s s J n F 1 b 3 Q 7 0 K H R g N C 1 0 L T Q v d C 1 0 L r Q s t C w 0 L T R g N C w 0 Y L Q u N G H 0 L 3 Q v t C 1 I N C + 0 Y L Q u t C 7 0 L 7 Q v d C 1 0 L 3 Q u N C 1 X 9 C S 0 L v Q s N C z 0 L A m c X V v d D s s J n F 1 b 3 Q 7 z p Q g 0 J L Q u 9 C w 0 L P Q s C A o 0 Y H R j t G A 0 L I u I C 0 g 0 L v Q s N C x L i k g 0 L H Q t d C 3 I N C / 0 Y D Q v t C 8 0 L D R h d C + 0 L J f J n F 1 b 3 Q 7 L C Z x d W 9 0 O 8 6 U I N C S 0 L X R g S D Q o d C f L C A l J n F 1 b 3 Q 7 L C Z x d W 9 0 O 9 C e 0 Y L Q u t C 7 0 L 7 Q v d C 1 0 L 3 Q u N C 1 I M 6 U I N C S 0 L X R g S D Q o d C f L C A l J n F 1 b 3 Q 7 L C Z x d W 9 0 O 9 C U 0 L j R g d C / 0 L X R g N G B 0 L j R j 1 / Q k t C 1 0 Y E m c X V v d D s s J n F 1 b 3 Q 7 0 K H R g N C 1 0 L T Q v d C 1 0 L r Q s t C w 0 L T R g N C w 0 Y L Q u N G H 0 L 3 Q v t C 1 I N C + 0 Y L Q u t C 7 0 L 7 Q v d C 1 0 L 3 Q u N C 1 X 9 C S 0 L X R g S Z x d W 9 0 O y w m c X V v d D v O l C D Q k t C 1 0 Y H Q s C D Q o d C f I N C x 0 L X Q t y D Q v 9 G A 0 L 7 Q v N C w 0 Y X Q v t C y X y Z x d W 9 0 O y w m c X V v d D v O l C D Q k t C 7 0 L D Q s 9 C w I C j R g d G O 0 Y D Q s i 4 g L S D Q u 9 C w 0 L E u K S D Q s d C 1 0 L c g 0 L / R g N C + 0 L z Q s N G F 0 L 7 Q s i Z x d W 9 0 O y w m c X V v d D v O l C D Q k t C 1 0 Y H Q s C D Q o d C f I N C x 0 L X Q t y D Q v 9 G A 0 L 7 Q v N C w 0 Y X Q v t C y J n F 1 b 3 Q 7 L C Z x d W 9 0 O 8 6 U I N C S 0 L v Q s N C z 0 L A g K N G B 0 Y 7 R g N C y L i A t I N C 7 0 L D Q s S 4 p L C A l X y Z x d W 9 0 O y w m c X V v d D v Q n t G C 0 L r Q u 9 C + 0 L 3 Q t d C 9 0 L j Q t S D O l C D Q k t C 7 0 L D Q s 9 C w I C j R g d G O 0 Y D Q s i 4 g L S D Q u 9 C w 0 L E u K S w g J V 8 y J n F 1 b 3 Q 7 L C Z x d W 9 0 O 9 C U 0 L j R g d C / 0 L X R g N G B 0 L j R j z Q m c X V v d D s s J n F 1 b 3 Q 7 0 K H R g N C 1 0 L T Q v d C 1 0 L r Q s t C w 0 L T R g N C w 0 Y L Q u N G H 0 L 3 Q v t C 1 I N C + 0 Y L Q u t C 7 0 L 7 Q v d C 1 0 L 3 Q u N C 1 J n F 1 b 3 Q 7 L C Z x d W 9 0 O 8 6 U I N C S 0 L X R g S D Q o d C f L C A l M i Z x d W 9 0 O y w m c X V v d D v O l C D Q k t C 7 0 L D Q s 9 C w I C j R g d G O 0 Y D Q s i 4 g L S D Q u 9 C w 0 L E u K S D Q s d C 1 0 L c g 0 L / R g N C + 0 L z Q s N G F 0 L 7 Q s j I m c X V v d D s s J n F 1 b 3 Q 7 z p Q g 0 J L Q t d G B I N C h 0 J 8 s I C U g 0 L H Q t d C 3 I N C / 0 Y D Q v t C 8 0 L D R h d C + 0 L I m c X V v d D s s J n F 1 b 3 Q 7 0 J r Q v t G N 0 Y T R h N C 4 0 Y b Q u N C 1 0 L 3 R g i D Q u t C + 0 Y D R g N C 1 0 L v R j 9 G G 0 L j Q u C Z x d W 9 0 O y w m c X V v d D v O l C D Q k t C 7 0 L D Q s 9 C w I C j R g d G O 0 Y D Q s i 4 g L S D Q u 9 C w 0 L E u K S D Q s d C 1 0 L c g 0 L / R g N C + 0 L z Q s N G F 0 L 7 Q s i D Q v 9 C + I F w m c X V v d D v Q s t C 1 0 Y D R h d G D X C Z x d W 9 0 O y Z x d W 9 0 O y w m c X V v d D v O l C D Q k t C 1 0 Y E g 0 K H Q n y w g J S D Q s d C 1 0 L c g 0 L / R g N C + 0 L z Q s N G F 0 L 7 Q s i D Q v 9 C + I N C y 0 L X R g N G F 0 Y M m c X V v d D s s J n F 1 b 3 Q 7 0 J r Q v t G N 0 Y T R h N C 4 0 Y b Q u N C 1 0 L 3 R g i D Q u t C + 0 Y D R g N C 1 0 L v R j 9 G G 0 L j Q u D I m c X V v d D s s J n F 1 b 3 Q 7 z p Q g 0 J L Q u 9 C w 0 L P Q s C A o 0 Y H R j t G A 0 L I u I C 0 g 0 L v Q s N C x L i k g 0 L H Q t d C 3 I N C / 0 Y D Q v t C 8 0 L D R h d C + 0 L I g 0 L / Q v i B c J n F 1 b 3 Q 7 0 L 3 Q u N C 3 0 Y N c J n F 1 b 3 Q 7 J n F 1 b 3 Q 7 L C Z x d W 9 0 O 8 6 U I N C S 0 L X R g S D Q o d C f L C A l I N C x 0 L X Q t y D Q v 9 G A 0 L 7 Q v N C w 0 Y X Q v t C y I N C / 0 L 4 g 0 L 3 Q u N C 3 0 Y M m c X V v d D s s J n F 1 b 3 Q 7 0 J r Q v t G N 0 Y T R h N C 4 0 Y b Q u N C 1 0 L 3 R g i D Q u t C + 0 Y D R g N C 1 0 L v R j 9 G G 0 L j Q u D M m c X V v d D s s J n F 1 b 3 Q 7 z p Q g 0 J L Q t d G B I N C h 0 J 8 s I C U y M i Z x d W 9 0 O y w m c X V v d D v Q n t G C 0 L r Q u 9 C + 0 L 3 Q t d C 9 0 L j Q t S D O l C D Q k t C 1 0 Y E g 0 K H Q n y w g J T I m c X V v d D s s J n F 1 b 3 Q 7 0 J T Q u N G B 0 L / Q t d G A 0 Y H Q u N G P M y Z x d W 9 0 O y w m c X V v d D v Q o d G A 0 L X Q t N C 9 0 L X Q u t C y 0 L D Q t N G A 0 L D R g t C 4 0 Y f Q v d C + 0 L U g 0 L 7 R g t C 6 0 L v Q v t C 9 0 L X Q v d C 4 0 L U z J n F 1 b 3 Q 7 L C Z x d W 9 0 O 8 6 U I N C S 0 L v Q s N C z 0 L A g K N G B 0 Y 7 R g N C y L i A t I N C 7 0 L D Q s S 4 p L C A l J n F 1 b 3 Q 7 L C Z x d W 9 0 O 9 C e 0 Y L Q u t C 7 0 L 7 Q v d C 1 0 L 3 Q u N C 1 I M 6 U I N C S 0 L v Q s N C z 0 L A g K N G B 0 Y 7 R g N C y L i A t I N C 7 0 L D Q s S 4 p L C A l J n F 1 b 3 Q 7 L C Z x d W 9 0 O 9 C U 0 L j R g d C / 0 L X R g N G B 0 L j R j z I m c X V v d D s s J n F 1 b 3 Q 7 0 K H R g N C 1 0 L T Q v d C 1 0 L r Q s t C w 0 L T R g N C w 0 Y L Q u N G H 0 L 3 Q v t C 1 I N C + 0 Y L Q u t C 7 0 L 7 Q v d C 1 0 L 3 Q u N C 1 M i Z x d W 9 0 O y w m c X V v d D v O l C D Q k t C 1 0 Y E g 0 K H Q n y D Q s d C 1 0 L c g 0 L / R g N C + 0 L z Q s N G F 0 L 7 Q s i w g J S Z x d W 9 0 O y w m c X V v d D v O l C D Q k t C 7 0 L D Q s 9 C w I C j R g d G O 0 Y D Q s i 4 g L S D Q u 9 C w 0 L E u K S D Q t N C 7 0 Y 8 g 0 K H Q n y D Q s d C 1 0 L c g 0 L / R g N C + 0 L z Q s N G F 0 L 7 Q s i D Q s i D Q s t C 1 0 Y H Q t S w g J S Z x d W 9 0 O y w m c X V v d D v O l C D Q k t C 1 0 Y E g 0 K H Q n y D Q s d C 1 0 L c g 0 L / R g N C + 0 L z Q s N G F 0 L 7 Q s i D Q s t C + I N C y 0 L v Q s N C z 0 L U s I C U m c X V v d D s s J n F 1 b 3 Q 7 z p Q g 0 J L Q u 9 C w 0 L P Q s C A o 0 Y H R j t G A 0 L I u I C 0 g 0 L v Q s N C x L i k g 0 L H Q t d C 3 I N C / 0 Y D Q v t C 8 0 L D R h d C + 0 L I s I C U m c X V v d D s s J n F 1 b 3 Q 7 z p Q g 0 J L Q t d G B I N C h 0 J 8 g 0 L H Q t d C 3 I N C / 0 Y D Q v t C 8 0 L D R h d C + 0 L I g 0 L I g 0 L L Q t d G B 0 L U g 0 L g g 0 L L Q u 9 C w 0 L P Q t S w g J S Z x d W 9 0 O y w m c X V v d D v O l C D Q k t C 7 0 L D Q s 9 C w I C j R g d G O 0 Y D Q s i 4 g L S D Q u 9 C w 0 L E u K S D Q t N C 7 0 Y 8 g 0 K H Q n y D Q s d C 1 0 L c g 0 L / R g N C + 0 L z Q s N G F 0 L 7 Q s i D Q s i D Q s t C 1 0 Y H Q t S D Q u C D Q s t C 7 0 L D Q s 9 C 1 L C A l J n F 1 b 3 Q 7 L C Z x d W 9 0 O 9 C S 0 L v Q s N C 2 0 L 3 Q v t G B 0 Y L R j C w g 0 L s g L S D R g S Z x d W 9 0 O y w m c X V v d D v Q k 9 G A 0 Y P Q v 9 C / 0 L A g 0 L 7 R g t C 6 0 L v Q v t C 9 0 L X Q v d C 4 0 Y 8 g 0 L / Q v i D Q s t C 7 0 L D Q t t C 9 0 L 7 R g d G C 0 L g y J n F 1 b 3 Q 7 L C Z x d W 9 0 O 9 C c 0 L D R g d C 7 0 L j R h 9 C 9 0 L 7 R g d G C 0 Y w s I N C 7 I C 0 g 0 Y E m c X V v d D s s J n F 1 b 3 Q 7 0 J / R g N C + 0 Y L Q t d C 4 0 L 0 s I N C 7 I C 0 g 0 Y E m c X V v d D s s J n F 1 b 3 Q 7 0 J r Q u 9 C 1 0 Y L R h 9 C w 0 Y L Q u t C w L C D Q u y A t I N G B J n F 1 b 3 Q 7 L C Z x d W 9 0 O 9 C e 0 Y L Q u t C 7 0 L 7 Q v d C 1 0 L 3 Q u N C 1 I N C / 0 L 4 g 0 L L Q u 9 C w 0 L b Q v d C + 0 Y H R g t C 4 L C A l J n F 1 b 3 Q 7 L C Z x d W 9 0 O 9 C e 0 Y L Q u t C 7 0 L 7 Q v d C 1 0 L 3 Q u N C 1 I N C / 0 L 4 g 0 L z Q s N G B 0 L v Q u N G H 0 L 3 Q v t G B 0 Y L Q u C w g J S Z x d W 9 0 O y w m c X V v d D v Q n t G C 0 L r Q u 9 C + 0 L 3 Q t d C 9 0 L j Q t S D Q v 9 C + I N C / 0 Y D Q v t G C 0 L X Q u N C 9 0 Y M s I C U m c X V v d D s s J n F 1 b 3 Q 7 0 J 7 R g t C 6 0 L v Q v t C 9 0 L X Q v d C 4 0 L U g 0 L / Q v i D Q u t C 7 0 L X R g t G H 0 L D R g t C 6 0 L U s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i A o M i k v 0 J j Q t 9 C 8 0 L X Q v d C 1 0 L 3 Q v d G L 0 L k g 0 Y L Q u N C / L n v i h J Y g 0 L 8 v 0 L 8 s M H 0 m c X V v d D s s J n F 1 b 3 Q 7 U 2 V j d G l v b j E v 0 K L Q s N C x 0 L v Q u N G G 0 L A y I C g y K S / Q m N C 3 0 L z Q t d C 9 0 L X Q v d C 9 0 Y v Q u S D R g t C 4 0 L 8 u e 9 C d 0 L D Q u N C 8 0 L X Q v d C + 0 L L Q s N C 9 0 L j Q t S D R g t C + 0 L L Q s N G A 0 L A s M X 0 m c X V v d D s s J n F 1 b 3 Q 7 U 2 V j d G l v b j E v 0 K L Q s N C x 0 L v Q u N G G 0 L A y I C g y K S / Q m N C 3 0 L z Q t d C 9 0 L X Q v d C 9 0 Y v Q u S D R g t C 4 0 L 8 u e 9 C h 0 Y L R g N C w 0 L 3 Q s C D Q u C D Q v 9 C + 0 Y D R g i D Q v t G C 0 L P R g N G D 0 L f Q u t C 4 L D J 9 J n F 1 b 3 Q 7 L C Z x d W 9 0 O 1 N l Y 3 R p b 2 4 x L 9 C i 0 L D Q s d C 7 0 L j R h t C w M i A o M i k v 0 J j Q t 9 C 8 0 L X Q v d C 1 0 L 3 Q v d G L 0 L k g 0 Y L Q u N C / L n v Q l N C w 0 Y L Q s C D Q v t G C 0 L P R g N G D 0 L f Q u t C 4 L D N 9 J n F 1 b 3 Q 7 L C Z x d W 9 0 O 1 N l Y 3 R p b 2 4 x L 9 C i 0 L D Q s d C 7 0 L j R h t C w M i A o M i k v 0 J j Q t 9 C 8 0 L X Q v d C 1 0 L 3 Q v d G L 0 L k g 0 Y L Q u N C / L n v Q o d C 1 0 L f Q v t C 9 I N C / 0 Y D Q v t C 4 0 Y H R h d C + 0 L b Q t N C 1 0 L 3 Q u N G P L D R 9 J n F 1 b 3 Q 7 L C Z x d W 9 0 O 1 N l Y 3 R p b 2 4 x L 9 C i 0 L D Q s d C 7 0 L j R h t C w M i A o M i k v 0 J j Q t 9 C 8 0 L X Q v d C 1 0 L 3 Q v d G L 0 L k g 0 Y L Q u N C / L n v Q n 9 C + 0 L v R g 9 C z 0 L 7 Q t N C 4 0 L U g 0 L / R g N C + 0 L j R g d G F 0 L 7 Q t t C 0 0 L X Q v d C 4 0 Y 8 s N X 0 m c X V v d D s s J n F 1 b 3 Q 7 U 2 V j d G l v b j E v 0 K L Q s N C x 0 L v Q u N G G 0 L A y I C g y K S / Q m N C 3 0 L z Q t d C 9 0 L X Q v d C 9 0 Y v Q u S D R g t C 4 0 L 8 u e 9 C h 0 Y 7 R g N C y 0 L X Q u d C 1 0 Y A s N n 0 m c X V v d D s s J n F 1 b 3 Q 7 U 2 V j d G l v b j E v 0 K L Q s N C x 0 L v Q u N G G 0 L A y I C g y K S / Q m N C 3 0 L z Q t d C 9 0 L X Q v d C 9 0 Y v Q u S D R g t C 4 0 L 8 u e 9 C d 0 L D Q u N C 8 0 L X Q v d C + 0 L L Q s N C 9 0 L j Q t S D R g d G D 0 L T Q v d C w L D d 9 J n F 1 b 3 Q 7 L C Z x d W 9 0 O 1 N l Y 3 R p b 2 4 x L 9 C i 0 L D Q s d C 7 0 L j R h t C w M i A o M i k v 0 J j Q t 9 C 8 0 L X Q v d C 1 0 L 3 Q v d G L 0 L k g 0 Y L Q u N C / L n v Q l N C w 0 Y L Q s C D Q v 9 G A 0 L j Q s d G L 0 Y L Q u N G P I N C y I N C a 0 L D Q u 9 C 4 0 L 3 Q u N C 9 0 L P R g N C w 0 L Q s O H 0 m c X V v d D s s J n F 1 b 3 Q 7 U 2 V j d G l v b j E v 0 K L Q s N C x 0 L v Q u N G G 0 L A y I C g y K S / Q m N C 3 0 L z Q t d C 9 0 L X Q v d C 9 0 Y v Q u S D R g t C 4 0 L 8 u e 9 C h 0 Y L R g N C w 0 L 3 Q s C D Q v 9 G A 0 L 7 Q u N G B 0 Y X Q v t C 2 0 L T Q t d C 9 0 L j R j y w 5 f S Z x d W 9 0 O y w m c X V v d D t T Z W N 0 a W 9 u M S / Q o t C w 0 L H Q u 9 C 4 0 Y b Q s D I g K D I p L 9 C Y 0 L f Q v N C 1 0 L 3 Q t d C 9 0 L 3 R i 9 C 5 I N G C 0 L j Q v y 5 7 0 K H R g t C w 0 Y L R g 9 G B I N C T 0 J z Q n i w x M H 0 m c X V v d D s s J n F 1 b 3 Q 7 U 2 V j d G l v b j E v 0 K L Q s N C x 0 L v Q u N G G 0 L A y I C g y K S / Q m N C 3 0 L z Q t d C 9 0 L X Q v d C 9 0 Y v Q u S D R g t C 4 0 L 8 u e 9 C c 0 L D R g d G B 0 L A g 0 L r Q v t C 9 0 L 7 R g d C w 0 L z Q t d C 9 0 Y I s I N G C L i w x M X 0 m c X V v d D s s J n F 1 b 3 Q 7 U 2 V j d G l v b j E v 0 K L Q s N C x 0 L v Q u N G G 0 L A y I C g y K S / Q m N C 3 0 L z Q t d C 9 0 L X Q v d C 9 0 Y v Q u S D R g t C 4 0 L 8 u e 9 C c 0 L D R g d G B 0 L A g 0 L L Q t d G B 0 Y s s I N G C L D E y f S Z x d W 9 0 O y w m c X V v d D t T Z W N 0 a W 9 u M S / Q o t C w 0 L H Q u 9 C 4 0 Y b Q s D I g K D I p L 9 C Y 0 L f Q v N C 1 0 L 3 Q t d C 9 0 L 3 R i 9 C 5 I N G C 0 L j Q v y 5 7 0 J z Q s N G B 0 Y H Q s C D Q t N G A 0 L D R h N G C L C D Q t N C + 0 L r R g 9 C 8 0 L X Q v d G C L C D R g i w x M 3 0 m c X V v d D s s J n F 1 b 3 Q 7 U 2 V j d G l v b j E v 0 K L Q s N C x 0 L v Q u N G G 0 L A y I C g y K S / Q m N C 3 0 L z Q t d C 9 0 L X Q v d C 9 0 Y v Q u S D R g t C 4 0 L 8 u e 9 C c 0 L D R g d G B 0 L A g 0 L T R g N C w 0 Y T R g i w g 0 Y T Q s N C 6 0 Y I s I N G C L D E 0 f S Z x d W 9 0 O y w m c X V v d D t T Z W N 0 a W 9 u M S / Q o t C w 0 L H Q u 9 C 4 0 Y b Q s D I g K D I p L 9 C Y 0 L f Q v N C 1 0 L 3 Q t d C 9 0 L 3 R i 9 C 5 I N G C 0 L j Q v y 5 7 0 J T Q v d C 4 I N C y I N C / 0 Y P R g t C 4 L D E 1 f S Z x d W 9 0 O y w m c X V v d D t T Z W N 0 a W 9 u M S / Q o t C w 0 L H Q u 9 C 4 0 Y b Q s D I g K D I p L 9 C Y 0 L f Q v N C 1 0 L 3 Q t d C 9 0 L 3 R i 9 C 5 I N G C 0 L j Q v y 5 7 0 J 7 R g t C 7 0 L 7 Q v d C 1 0 L 3 Q u N C 1 I N C 8 0 L X Q t t C 0 0 Y M g 0 L z Q s N G B 0 Y H Q v t C 5 I N C / 0 L 4 g 0 L L Q t d G B 0 L D Q v C D Q u C D Q t N C w 0 L 3 Q v d G L 0 L z Q u C D Q s i D Q u t C + 0 L 3 Q v t G B 0 L D Q v N C 1 0 L 3 R g t C 1 L C D R g i w x N n 0 m c X V v d D s s J n F 1 b 3 Q 7 U 2 V j d G l v b j E v 0 K L Q s N C x 0 L v Q u N G G 0 L A y I C g y K S / Q m N C 3 0 L z Q t d C 9 0 L X Q v d C 9 0 Y v Q u S D R g t C 4 0 L 8 u e 9 C f 0 L 7 R g t C 1 0 Y D R j y D Q s t C 1 0 Y H Q s C D Q v 9 C w 0 Y D R g t C 4 0 L g v 0 L / Q v t C z 0 Y D Q t d G I 0 L 3 Q v t G B 0 Y L R j C D R g d G O 0 Y D Q s t C 1 0 L n Q t d G A 0 L A g 0 L I g 0 Y H R g N C w 0 L L Q v d C 1 0 L 3 Q u N C 4 I N G B I N C y 0 L X R g d C w 0 L z Q u C w g J S w x N 3 0 m c X V v d D s s J n F 1 b 3 Q 7 U 2 V j d G l v b j E v 0 K L Q s N C x 0 L v Q u N G G 0 L A y I C g y K S / Q m N C 3 0 L z Q t d C 9 0 L X Q v d C 9 0 Y v Q u S D R g t C 4 0 L 8 u e 9 C T 0 Y D R g 9 C / 0 L / Q s C D Q v t G C 0 L r Q u 9 C + 0 L 3 Q t d C 9 0 L j R j y D Q v 9 C + I N C / 0 L 7 R g t C 1 0 Y D Q t S D Q s t C 1 0 Y H Q s C w x O H 0 m c X V v d D s s J n F 1 b 3 Q 7 U 2 V j d G l v b j E v 0 K L Q s N C x 0 L v Q u N G G 0 L A y I C g y K S / Q m N C 3 0 L z Q t d C 9 0 L X Q v d C 9 0 Y v Q u S D R g t C 4 0 L 8 u e 9 C S 0 L v Q s N C 2 0 L 3 Q v t G B 0 Y L R j C w g J S A t 0 Y H R j t G A 0 L I u L D E 5 f S Z x d W 9 0 O y w m c X V v d D t T Z W N 0 a W 9 u M S / Q o t C w 0 L H Q u 9 C 4 0 Y b Q s D I g K D I p L 9 C Y 0 L f Q v N C 1 0 L 3 Q t d C 9 0 L 3 R i 9 C 5 I N G C 0 L j Q v y 5 7 0 J z Q s N G B 0 L v Q u N G H 0 L 3 Q v t G B 0 Y L R j C w g J S A t I N G B 0 Y 7 R g N C y L i w y M H 0 m c X V v d D s s J n F 1 b 3 Q 7 U 2 V j d G l v b j E v 0 K L Q s N C x 0 L v Q u N G G 0 L A y I C g y K S / Q m N C 3 0 L z Q t d C 9 0 L X Q v d C 9 0 Y v Q u S D R g t C 4 0 L 8 u e 9 C f 0 Y D Q v t G C 0 L X Q u N C 9 L C U g L S A g 0 Y H R j t G A 0 L I u L D I x f S Z x d W 9 0 O y w m c X V v d D t T Z W N 0 a W 9 u M S / Q o t C w 0 L H Q u 9 C 4 0 Y b Q s D I g K D I p L 9 C Y 0 L f Q v N C 1 0 L 3 Q t d C 9 0 L 3 R i 9 C 5 I N G C 0 L j Q v y 5 7 0 J r Q u 9 C 1 0 Y L R h 9 C w 0 Y L Q u t C w L C A l I C 0 g 0 Y H R j t G A 0 L I u L D I y f S Z x d W 9 0 O y w m c X V v d D t T Z W N 0 a W 9 u M S / Q o t C w 0 L H Q u 9 C 4 0 Y b Q s D I g K D I p L 9 C Y 0 L f Q v N C 1 0 L 3 Q t d C 9 0 L 3 R i 9 C 5 I N G C 0 L j Q v y 5 7 0 J T R g N G D 0 L P Q u N C 1 I N C y 0 L X R i d C 1 0 Y H R g t C y 0 L A s I C U g L S D R g d G O 0 Y D Q s i 4 s M j N 9 J n F 1 b 3 Q 7 L C Z x d W 9 0 O 1 N l Y 3 R p b 2 4 x L 9 C i 0 L D Q s d C 7 0 L j R h t C w M i A o M i k v 0 J j Q t 9 C 8 0 L X Q v d C 1 0 L 3 Q v d G L 0 L k g 0 Y L Q u N C / L n v Q n N C 1 0 Y L Q v t C 0 I N C 4 0 Y H R g d C 7 0 L X Q t N C + 0 L L Q s N C 9 0 L j R j y D Q s t C 7 0 L D Q t t C 9 0 L 7 R g d G C 0 L g s I G M s M j R 9 J n F 1 b 3 Q 7 L C Z x d W 9 0 O 1 N l Y 3 R p b 2 4 x L 9 C i 0 L D Q s d C 7 0 L j R h t C w M i A o M i k v 0 J j Q t 9 C 8 0 L X Q v d C 1 0 L 3 Q v d G L 0 L k g 0 Y L Q u N C / L n v Q n N C 1 0 Y L Q v t C 0 I N C 4 0 Y H R g d C 7 0 L X Q t N C + 0 L L Q s N C 9 0 L j R j y D Q v N C w 0 Y H Q u 9 C 4 0 Y f Q v d C + 0 Y H R g t C 4 L C B j L D I 1 f S Z x d W 9 0 O y w m c X V v d D t T Z W N 0 a W 9 u M S / Q o t C w 0 L H Q u 9 C 4 0 Y b Q s D I g K D I p L 9 C Y 0 L f Q v N C 1 0 L 3 Q t d C 9 0 L 3 R i 9 C 5 I N G C 0 L j Q v y 5 7 0 J z Q t d G C 0 L 7 Q t C D Q u N G B 0 Y H Q u 9 C 1 0 L T Q v t C y 0 L D Q v d C 4 0 Y 8 g 0 L / R g N C + 0 Y L Q t d C 4 0 L 3 Q s C w g Y y w y N n 0 m c X V v d D s s J n F 1 b 3 Q 7 U 2 V j d G l v b j E v 0 K L Q s N C x 0 L v Q u N G G 0 L A y I C g y K S / Q m N C 3 0 L z Q t d C 9 0 L X Q v d C 9 0 Y v Q u S D R g t C 4 0 L 8 u e 9 C c 0 L X R g t C + 0 L Q g 0 L j R g d G B 0 L v Q t d C 0 0 L 7 Q s t C w 0 L 3 Q u N G P I N C 6 0 L v Q t d G C 0 Y f Q s N G C 0 L r Q u C w g Y y w y N 3 0 m c X V v d D s s J n F 1 b 3 Q 7 U 2 V j d G l v b j E v 0 K L Q s N C x 0 L v Q u N G G 0 L A y I C g y K S / Q m N C 3 0 L z Q t d C 9 0 L X Q v d C 9 0 Y v Q u S D R g t C 4 0 L 8 u e 9 C S 0 L v Q s N C 2 0 L 3 Q v t G B 0 Y L R j C w g J S A t I N G B 0 Y 7 R g N C y L i D R g S D R g 9 G B 0 Y P R i N C 6 0 L 7 Q u S w y O H 0 m c X V v d D s s J n F 1 b 3 Q 7 U 2 V j d G l v b j E v 0 K L Q s N C x 0 L v Q u N G G 0 L A y I C g y K S / Q m N C 3 0 L z Q t d C 9 0 L X Q v d C 9 0 Y v Q u S D R g t C 4 0 L 8 u e 9 C c 0 L D R g d C 7 0 L j R h 9 C 9 0 L 7 R g d G C 0 Y w s I C U g L S D R g d G O 0 Y D Q s i 4 g 0 Y E g 0 Y P R g d G D 0 Y j Q u t C + 0 L k s M j l 9 J n F 1 b 3 Q 7 L C Z x d W 9 0 O 1 N l Y 3 R p b 2 4 x L 9 C i 0 L D Q s d C 7 0 L j R h t C w M i A o M i k v 0 J j Q t 9 C 8 0 L X Q v d C 1 0 L 3 Q v d G L 0 L k g 0 Y L Q u N C / L n v Q n 9 G A 0 L 7 R g t C 1 0 L j Q v S w g J S A t I N G B 0 Y 7 R g N C y L i D R g S D R g 9 G B 0 Y P R i N C 6 0 L 7 Q u S w z M H 0 m c X V v d D s s J n F 1 b 3 Q 7 U 2 V j d G l v b j E v 0 K L Q s N C x 0 L v Q u N G G 0 L A y I C g y K S / Q m N C 3 0 L z Q t d C 9 0 L X Q v d C 9 0 Y v Q u S D R g t C 4 0 L 8 u e 9 C a 0 L v Q t d G C 0 Y f Q s N G C 0 L r Q s C w g J S A t I N G B 0 Y 7 R g N C y L i D R g S D R g 9 G B 0 Y P R i N C 6 0 L 7 Q u S w z M X 0 m c X V v d D s s J n F 1 b 3 Q 7 U 2 V j d G l v b j E v 0 K L Q s N C x 0 L v Q u N G G 0 L A y I C g y K S / Q m N C 3 0 L z Q t d C 9 0 L X Q v d C 9 0 Y v Q u S D R g t C 4 0 L 8 u e 9 C U 0 Y D R g 9 C z 0 L j Q t S D Q s t C 1 0 Y n Q t d G B 0 Y L Q s t C w L C A l I C 0 g 0 Y H R j t G A 0 L I u I N G B I N G D 0 Y H R g 9 G I 0 L r Q v t C 5 L D M y f S Z x d W 9 0 O y w m c X V v d D t T Z W N 0 a W 9 u M S / Q o t C w 0 L H Q u 9 C 4 0 Y b Q s D I g K D I p L 9 C Y 0 L f Q v N C 1 0 L 3 Q t d C 9 0 L 3 R i 9 C 5 I N G C 0 L j Q v y 5 7 0 J z Q t d G C 0 L 7 Q t C D Q u N G B 0 Y H Q u 9 C 1 0 L T Q v t C y 0 L D Q v d C 4 0 Y 8 g 0 L L Q u 9 C w 0 L b Q v d C + 0 Y H R g t C 4 L C D Q u y w z M 3 0 m c X V v d D s s J n F 1 b 3 Q 7 U 2 V j d G l v b j E v 0 K L Q s N C x 0 L v Q u N G G 0 L A y I C g y K S / Q m N C 3 0 L z Q t d C 9 0 L X Q v d C 9 0 Y v Q u S D R g t C 4 0 L 8 u e 9 C c 0 L X R g t C + 0 L Q g 0 L j R g d G B 0 L v Q t d C 0 0 L 7 Q s t C w 0 L 3 Q u N G P I N C 8 0 L D R g d C 7 0 L j R h 9 C 9 0 L 7 R g d G C 0 L g s I N C 7 L D M 0 f S Z x d W 9 0 O y w m c X V v d D t T Z W N 0 a W 9 u M S / Q o t C w 0 L H Q u 9 C 4 0 Y b Q s D I g K D I p L 9 C Y 0 L f Q v N C 1 0 L 3 Q t d C 9 0 L 3 R i 9 C 5 I N G C 0 L j Q v y 5 7 0 J z Q t d G C 0 L 7 Q t C D Q u N G B 0 Y H Q u 9 C 1 0 L T Q v t C y 0 L D Q v d C 4 0 Y 8 g 0 L / R g N C + 0 Y L Q t d C 4 0 L 3 Q s C w g 0 L s s M z V 9 J n F 1 b 3 Q 7 L C Z x d W 9 0 O 1 N l Y 3 R p b 2 4 x L 9 C i 0 L D Q s d C 7 0 L j R h t C w M i A o M i k v 0 J j Q t 9 C 8 0 L X Q v d C 1 0 L 3 Q v d G L 0 L k g 0 Y L Q u N C / L n v Q n N C 1 0 Y L Q v t C 0 I N C 4 0 Y H R g d C 7 0 L X Q t N C + 0 L L Q s N C 9 0 L j R j y D Q u t C 7 0 L X R g t G H 0 L D R g t C 6 0 L g s I N C 7 L D M 2 f S Z x d W 9 0 O y w m c X V v d D t T Z W N 0 a W 9 u M S / Q o t C w 0 L H Q u 9 C 4 0 Y b Q s D I g K D I p L 9 C Y 0 L f Q v N C 1 0 L 3 Q t d C 9 0 L 3 R i 9 C 5 I N G C 0 L j Q v y 5 7 0 J L Q u 9 C w 0 L b Q v d C + 0 Y H R g t G M L C A l I C 0 g 0 L v Q s N C x L i w z N 3 0 m c X V v d D s s J n F 1 b 3 Q 7 U 2 V j d G l v b j E v 0 K L Q s N C x 0 L v Q u N G G 0 L A y I C g y K S / Q m N C 3 0 L z Q t d C 9 0 L X Q v d C 9 0 Y v Q u S D R g t C 4 0 L 8 u e 9 C c 0 L D R g d C 7 0 L j R h 9 C 9 0 L 7 R g d G C 0 Y w s I C U g L S D Q u 9 C w 0 L E u L D M 4 f S Z x d W 9 0 O y w m c X V v d D t T Z W N 0 a W 9 u M S / Q o t C w 0 L H Q u 9 C 4 0 Y b Q s D I g K D I p L 9 C Y 0 L f Q v N C 1 0 L 3 Q t d C 9 0 L 3 R i 9 C 5 I N G C 0 L j Q v y 5 7 0 J / R g N C + 0 Y L Q t d C 4 0 L 0 s I C U g L S D Q u 9 C w 0 L E u L D M 5 f S Z x d W 9 0 O y w m c X V v d D t T Z W N 0 a W 9 u M S / Q o t C w 0 L H Q u 9 C 4 0 Y b Q s D I g K D I p L 9 C Y 0 L f Q v N C 1 0 L 3 Q t d C 9 0 L 3 R i 9 C 5 I N G C 0 L j Q v y 5 7 0 J r Q u 9 C 1 0 Y L R h 9 C w 0 Y L Q u t C w L C A l I C 0 g 0 L v Q s N C x L i w 0 M H 0 m c X V v d D s s J n F 1 b 3 Q 7 U 2 V j d G l v b j E v 0 K L Q s N C x 0 L v Q u N G G 0 L A y I C g y K S / Q m N C 3 0 L z Q t d C 9 0 L X Q v d C 9 0 Y v Q u S D R g t C 4 0 L 8 u e 9 C U 0 Y D R g 9 C z 0 L j Q t S D Q s t C 1 0 Y n Q t d G B 0 Y L Q s t C w L C A l I C 0 g 0 L v Q s N C x L i w 0 M X 0 m c X V v d D s s J n F 1 b 3 Q 7 U 2 V j d G l v b j E v 0 K L Q s N C x 0 L v Q u N G G 0 L A y I C g y K S / Q m N C 3 0 L z Q t d C 9 0 L X Q v d C 9 0 Y v Q u S D R g t C 4 0 L 8 u e 9 C S 0 L v Q s N C 2 0 L 3 Q v t G B 0 Y L R j C w g J S A t I C j Q u 9 C w 0 L E u I C 0 g 0 Y H R j t G A 0 L I u I N G B I N G D 0 Y E u K S w 0 M n 0 m c X V v d D s s J n F 1 b 3 Q 7 U 2 V j d G l v b j E v 0 K L Q s N C x 0 L v Q u N G G 0 L A y I C g y K S / Q m N C 3 0 L z Q t d C 9 0 L X Q v d C 9 0 Y v Q u S D R g t C 4 0 L 8 u e 9 C S 0 L v Q s N C 2 0 L 3 Q v t G B 0 Y L R j C 4 g 0 J P R g N G D 0 L / Q v 9 C w I N C + 0 Y L Q u t C 7 0 L 7 Q v d C 1 0 L 3 Q u N G P L D Q z f S Z x d W 9 0 O y w m c X V v d D t T Z W N 0 a W 9 u M S / Q o t C w 0 L H Q u 9 C 4 0 Y b Q s D I g K D I p L 9 C Y 0 L f Q v N C 1 0 L 3 Q t d C 9 0 L 3 R i 9 C 5 I N G C 0 L j Q v y 5 7 0 J z Q s N G B 0 L v Q u N G H 0 L 3 Q v t G B 0 Y L R j C w g J S A t I C j Q u 9 C w 0 L E u I C 0 g 0 Y H R j t G A 0 L I u I N G B I N G D 0 Y E u K S w 0 N H 0 m c X V v d D s s J n F 1 b 3 Q 7 U 2 V j d G l v b j E v 0 K L Q s N C x 0 L v Q u N G G 0 L A y I C g y K S / Q m N C 3 0 L z Q t d C 9 0 L X Q v d C 9 0 Y v Q u S D R g t C 4 0 L 8 u e 9 C c 0 L D R g d C 7 0 L j R h 9 C 9 0 L 7 R g d G C 0 Y w u I N C T 0 Y D R g 9 C / 0 L / Q s C D Q v t G C 0 L r Q u 9 C + 0 L 3 Q t d C 9 0 L j R j y w 0 N X 0 m c X V v d D s s J n F 1 b 3 Q 7 U 2 V j d G l v b j E v 0 K L Q s N C x 0 L v Q u N G G 0 L A y I C g y K S / Q m N C 3 0 L z Q t d C 9 0 L X Q v d C 9 0 Y v Q u S D R g t C 4 0 L 8 u e 9 C f 0 Y D Q v t G C 0 L X Q u N C 9 L C A l I C 0 g K N C 7 0 L D Q s S 4 g L S D R g d G O 0 Y D Q s i 4 g 0 Y E g 0 Y P R g S 4 p L D Q 2 f S Z x d W 9 0 O y w m c X V v d D t T Z W N 0 a W 9 u M S / Q o t C w 0 L H Q u 9 C 4 0 Y b Q s D I g K D I p L 9 C Y 0 L f Q v N C 1 0 L 3 Q t d C 9 0 L 3 R i 9 C 5 I N G C 0 L j Q v y 5 7 0 J / R g N C + 0 Y L Q t d C 4 0 L 0 u I N C T 0 Y D R g 9 C / 0 L / Q s C D Q v t G C 0 L r Q u 9 C + 0 L 3 Q t d C 9 0 L j R j y w 0 N 3 0 m c X V v d D s s J n F 1 b 3 Q 7 U 2 V j d G l v b j E v 0 K L Q s N C x 0 L v Q u N G G 0 L A y I C g y K S / Q m N C 3 0 L z Q t d C 9 0 L X Q v d C 9 0 Y v Q u S D R g t C 4 0 L 8 u e 9 C a 0 L v Q t d G C 0 Y f Q s N G C 0 L r Q s C w g J S A t I C j Q u 9 C w 0 L E u I C 0 g 0 Y H R j t G A 0 L I u I N G B I N G D 0 Y E u K S w 0 O H 0 m c X V v d D s s J n F 1 b 3 Q 7 U 2 V j d G l v b j E v 0 K L Q s N C x 0 L v Q u N G G 0 L A y I C g y K S / Q m N C 3 0 L z Q t d C 9 0 L X Q v d C 9 0 Y v Q u S D R g t C 4 0 L 8 u e 9 C a 0 L v Q t d G C 0 Y f Q s N G C 0 L r Q s C 4 g 0 J P R g N G D 0 L / Q v 9 C w I N C + 0 Y L Q u t C 7 0 L 7 Q v d C 1 0 L 3 Q u N G P L D Q 5 f S Z x d W 9 0 O y w m c X V v d D t T Z W N 0 a W 9 u M S / Q o t C w 0 L H Q u 9 C 4 0 Y b Q s D I g K D I p L 9 C Y 0 L f Q v N C 1 0 L 3 Q t d C 9 0 L 3 R i 9 C 5 I N G C 0 L j Q v y 5 7 0 J T R g N G D 0 L P Q u N C 1 I N C y 0 L X R i d C 1 0 Y H R g t C y 0 L A s I C U g L S A o 0 L v Q s N C x L i A t I N G B 0 Y 7 R g N C y L i D R g S D R g 9 G B L i k s N T B 9 J n F 1 b 3 Q 7 L C Z x d W 9 0 O 1 N l Y 3 R p b 2 4 x L 9 C i 0 L D Q s d C 7 0 L j R h t C w M i A o M i k v 0 J j Q t 9 C 8 0 L X Q v d C 1 0 L 3 Q v d G L 0 L k g 0 Y L Q u N C / L n v O l C D Q k t C 7 0 L D Q s 9 C w I C j R g d G O 0 Y D Q s i 4 g L S D Q u 9 C w 0 L E u K S w g J S A s N T F 9 J n F 1 b 3 Q 7 L C Z x d W 9 0 O 1 N l Y 3 R p b 2 4 x L 9 C i 0 L D Q s d C 7 0 L j R h t C w M i A o M i k v 0 J j Q t 9 C 8 0 L X Q v d C 1 0 L 3 Q v d G L 0 L k g 0 Y L Q u N C / L n v Q n t G C 0 L r Q u 9 C + 0 L 3 Q t d C 9 0 L j Q t S D O l C D Q k t C 7 0 L D Q s 9 C w I C j R g d G O 0 Y D Q s i 4 g L S D Q u 9 C w 0 L E u K S w g J V 8 s N T J 9 J n F 1 b 3 Q 7 L C Z x d W 9 0 O 1 N l Y 3 R p b 2 4 x L 9 C i 0 L D Q s d C 7 0 L j R h t C w M i A o M i k v 0 J j Q t 9 C 8 0 L X Q v d C 1 0 L 3 Q v d G L 0 L k g 0 Y L Q u N C / L n v Q l N C 4 0 Y H Q v 9 C 1 0 Y D R g d C 4 0 Y 9 f X 9 C S 0 L v Q s N C z 0 L A s N T N 9 J n F 1 b 3 Q 7 L C Z x d W 9 0 O 1 N l Y 3 R p b 2 4 x L 9 C i 0 L D Q s d C 7 0 L j R h t C w M i A o M i k v 0 J j Q t 9 C 8 0 L X Q v d C 1 0 L 3 Q v d G L 0 L k g 0 Y L Q u N C / L n v Q o d G A 0 L X Q t N C 9 0 L X Q u t C y 0 L D Q t N G A 0 L D R g t C 4 0 Y f Q v d C + 0 L U g 0 L 7 R g t C 6 0 L v Q v t C 9 0 L X Q v d C 4 0 L V f 0 J L Q u 9 C w 0 L P Q s C w 1 N H 0 m c X V v d D s s J n F 1 b 3 Q 7 U 2 V j d G l v b j E v 0 K L Q s N C x 0 L v Q u N G G 0 L A y I C g y K S / Q m N C 3 0 L z Q t d C 9 0 L X Q v d C 9 0 Y v Q u S D R g t C 4 0 L 8 u e 8 6 U I N C S 0 L v Q s N C z 0 L A g K N G B 0 Y 7 R g N C y L i A t I N C 7 0 L D Q s S 4 p I N C x 0 L X Q t y D Q v 9 G A 0 L 7 Q v N C w 0 Y X Q v t C y X y w 1 N X 0 m c X V v d D s s J n F 1 b 3 Q 7 U 2 V j d G l v b j E v 0 K L Q s N C x 0 L v Q u N G G 0 L A y I C g y K S / Q m N C 3 0 L z Q t d C 9 0 L X Q v d C 9 0 Y v Q u S D R g t C 4 0 L 8 u e 8 6 U I N C S 0 L X R g S D Q o d C f L C A l L D U 2 f S Z x d W 9 0 O y w m c X V v d D t T Z W N 0 a W 9 u M S / Q o t C w 0 L H Q u 9 C 4 0 Y b Q s D I g K D I p L 9 C Y 0 L f Q v N C 1 0 L 3 Q t d C 9 0 L 3 R i 9 C 5 I N G C 0 L j Q v y 5 7 0 J 7 R g t C 6 0 L v Q v t C 9 0 L X Q v d C 4 0 L U g z p Q g 0 J L Q t d G B I N C h 0 J 8 s I C U s N T d 9 J n F 1 b 3 Q 7 L C Z x d W 9 0 O 1 N l Y 3 R p b 2 4 x L 9 C i 0 L D Q s d C 7 0 L j R h t C w M i A o M i k v 0 J j Q t 9 C 8 0 L X Q v d C 1 0 L 3 Q v d G L 0 L k g 0 Y L Q u N C / L n v Q l N C 4 0 Y H Q v 9 C 1 0 Y D R g d C 4 0 Y 9 f 0 J L Q t d G B L D U 4 f S Z x d W 9 0 O y w m c X V v d D t T Z W N 0 a W 9 u M S / Q o t C w 0 L H Q u 9 C 4 0 Y b Q s D I g K D I p L 9 C Y 0 L f Q v N C 1 0 L 3 Q t d C 9 0 L 3 R i 9 C 5 I N G C 0 L j Q v y 5 7 0 K H R g N C 1 0 L T Q v d C 1 0 L r Q s t C w 0 L T R g N C w 0 Y L Q u N G H 0 L 3 Q v t C 1 I N C + 0 Y L Q u t C 7 0 L 7 Q v d C 1 0 L 3 Q u N C 1 X 9 C S 0 L X R g S w 1 O X 0 m c X V v d D s s J n F 1 b 3 Q 7 U 2 V j d G l v b j E v 0 K L Q s N C x 0 L v Q u N G G 0 L A y I C g y K S / Q m N C 3 0 L z Q t d C 9 0 L X Q v d C 9 0 Y v Q u S D R g t C 4 0 L 8 u e 8 6 U I N C S 0 L X R g d C w I N C h 0 J 8 g 0 L H Q t d C 3 I N C / 0 Y D Q v t C 8 0 L D R h d C + 0 L J f L D Y w f S Z x d W 9 0 O y w m c X V v d D t T Z W N 0 a W 9 u M S / Q o t C w 0 L H Q u 9 C 4 0 Y b Q s D I g K D I p L 9 C Y 0 L f Q v N C 1 0 L 3 Q t d C 9 0 L 3 R i 9 C 5 I N G C 0 L j Q v y 5 7 z p Q g 0 J L Q u 9 C w 0 L P Q s C A o 0 Y H R j t G A 0 L I u I C 0 g 0 L v Q s N C x L i k g 0 L H Q t d C 3 I N C / 0 Y D Q v t C 8 0 L D R h d C + 0 L I s N j F 9 J n F 1 b 3 Q 7 L C Z x d W 9 0 O 1 N l Y 3 R p b 2 4 x L 9 C i 0 L D Q s d C 7 0 L j R h t C w M i A o M i k v 0 J j Q t 9 C 8 0 L X Q v d C 1 0 L 3 Q v d G L 0 L k g 0 Y L Q u N C / L n v O l C D Q k t C 1 0 Y H Q s C D Q o d C f I N C x 0 L X Q t y D Q v 9 G A 0 L 7 Q v N C w 0 Y X Q v t C y L D Y y f S Z x d W 9 0 O y w m c X V v d D t T Z W N 0 a W 9 u M S / Q o t C w 0 L H Q u 9 C 4 0 Y b Q s D I g K D I p L 9 C Y 0 L f Q v N C 1 0 L 3 Q t d C 9 0 L 3 R i 9 C 5 I N G C 0 L j Q v y 5 7 z p Q g 0 J L Q u 9 C w 0 L P Q s C A o 0 Y H R j t G A 0 L I u I C 0 g 0 L v Q s N C x L i k s I C V f L D Y z f S Z x d W 9 0 O y w m c X V v d D t T Z W N 0 a W 9 u M S / Q o t C w 0 L H Q u 9 C 4 0 Y b Q s D I g K D I p L 9 C Y 0 L f Q v N C 1 0 L 3 Q t d C 9 0 L 3 R i 9 C 5 I N G C 0 L j Q v y 5 7 0 J 7 R g t C 6 0 L v Q v t C 9 0 L X Q v d C 4 0 L U g z p Q g 0 J L Q u 9 C w 0 L P Q s C A o 0 Y H R j t G A 0 L I u I C 0 g 0 L v Q s N C x L i k s I C V f M i w 2 N H 0 m c X V v d D s s J n F 1 b 3 Q 7 U 2 V j d G l v b j E v 0 K L Q s N C x 0 L v Q u N G G 0 L A y I C g y K S / Q m N C 3 0 L z Q t d C 9 0 L X Q v d C 9 0 Y v Q u S D R g t C 4 0 L 8 u e 9 C U 0 L j R g d C / 0 L X R g N G B 0 L j R j z Q s N j V 9 J n F 1 b 3 Q 7 L C Z x d W 9 0 O 1 N l Y 3 R p b 2 4 x L 9 C i 0 L D Q s d C 7 0 L j R h t C w M i A o M i k v 0 J j Q t 9 C 8 0 L X Q v d C 1 0 L 3 Q v d G L 0 L k g 0 Y L Q u N C / L n v Q o d G A 0 L X Q t N C 9 0 L X Q u t C y 0 L D Q t N G A 0 L D R g t C 4 0 Y f Q v d C + 0 L U g 0 L 7 R g t C 6 0 L v Q v t C 9 0 L X Q v d C 4 0 L U s N j Z 9 J n F 1 b 3 Q 7 L C Z x d W 9 0 O 1 N l Y 3 R p b 2 4 x L 9 C i 0 L D Q s d C 7 0 L j R h t C w M i A o M i k v 0 J j Q t 9 C 8 0 L X Q v d C 1 0 L 3 Q v d G L 0 L k g 0 Y L Q u N C / L n v O l C D Q k t C 1 0 Y E g 0 K H Q n y w g J T I s N j d 9 J n F 1 b 3 Q 7 L C Z x d W 9 0 O 1 N l Y 3 R p b 2 4 x L 9 C i 0 L D Q s d C 7 0 L j R h t C w M i A o M i k v 0 J j Q t 9 C 8 0 L X Q v d C 1 0 L 3 Q v d G L 0 L k g 0 Y L Q u N C / L n v O l C D Q k t C 7 0 L D Q s 9 C w I C j R g d G O 0 Y D Q s i 4 g L S D Q u 9 C w 0 L E u K S D Q s d C 1 0 L c g 0 L / R g N C + 0 L z Q s N G F 0 L 7 Q s j I s N j h 9 J n F 1 b 3 Q 7 L C Z x d W 9 0 O 1 N l Y 3 R p b 2 4 x L 9 C i 0 L D Q s d C 7 0 L j R h t C w M i A o M i k v 0 J j Q t 9 C 8 0 L X Q v d C 1 0 L 3 Q v d G L 0 L k g 0 Y L Q u N C / L n v O l C D Q k t C 1 0 Y E g 0 K H Q n y w g J S D Q s d C 1 0 L c g 0 L / R g N C + 0 L z Q s N G F 0 L 7 Q s i w 2 O X 0 m c X V v d D s s J n F 1 b 3 Q 7 U 2 V j d G l v b j E v 0 K L Q s N C x 0 L v Q u N G G 0 L A y I C g y K S / Q m N C 3 0 L z Q t d C 9 0 L X Q v d C 9 0 Y v Q u S D R g t C 4 0 L 8 u e 9 C a 0 L 7 R j d G E 0 Y T Q u N G G 0 L j Q t d C 9 0 Y I g 0 L r Q v t G A 0 Y D Q t d C 7 0 Y / R h t C 4 0 L g s N z B 9 J n F 1 b 3 Q 7 L C Z x d W 9 0 O 1 N l Y 3 R p b 2 4 x L 9 C i 0 L D Q s d C 7 0 L j R h t C w M i A o M i k v 0 J j Q t 9 C 8 0 L X Q v d C 1 0 L 3 Q v d G L 0 L k g 0 Y L Q u N C / L n v O l C D Q k t C 7 0 L D Q s 9 C w I C j R g d G O 0 Y D Q s i 4 g L S D Q u 9 C w 0 L E u K S D Q s d C 1 0 L c g 0 L / R g N C + 0 L z Q s N G F 0 L 7 Q s i D Q v 9 C + I F w m c X V v d D v Q s t C 1 0 Y D R h d G D X C Z x d W 9 0 O y w 3 M X 0 m c X V v d D s s J n F 1 b 3 Q 7 U 2 V j d G l v b j E v 0 K L Q s N C x 0 L v Q u N G G 0 L A y I C g y K S / Q m N C 3 0 L z Q t d C 9 0 L X Q v d C 9 0 Y v Q u S D R g t C 4 0 L 8 u e 8 6 U I N C S 0 L X R g S D Q o d C f L C A l I N C x 0 L X Q t y D Q v 9 G A 0 L 7 Q v N C w 0 Y X Q v t C y I N C / 0 L 4 g 0 L L Q t d G A 0 Y X R g y w 3 M n 0 m c X V v d D s s J n F 1 b 3 Q 7 U 2 V j d G l v b j E v 0 K L Q s N C x 0 L v Q u N G G 0 L A y I C g y K S / Q m N C 3 0 L z Q t d C 9 0 L X Q v d C 9 0 Y v Q u S D R g t C 4 0 L 8 u e 9 C a 0 L 7 R j d G E 0 Y T Q u N G G 0 L j Q t d C 9 0 Y I g 0 L r Q v t G A 0 Y D Q t d C 7 0 Y / R h t C 4 0 L g y L D c z f S Z x d W 9 0 O y w m c X V v d D t T Z W N 0 a W 9 u M S / Q o t C w 0 L H Q u 9 C 4 0 Y b Q s D I g K D I p L 9 C Y 0 L f Q v N C 1 0 L 3 Q t d C 9 0 L 3 R i 9 C 5 I N G C 0 L j Q v y 5 7 z p Q g 0 J L Q u 9 C w 0 L P Q s C A o 0 Y H R j t G A 0 L I u I C 0 g 0 L v Q s N C x L i k g 0 L H Q t d C 3 I N C / 0 Y D Q v t C 8 0 L D R h d C + 0 L I g 0 L / Q v i B c J n F 1 b 3 Q 7 0 L 3 Q u N C 3 0 Y N c J n F 1 b 3 Q 7 L D c 0 f S Z x d W 9 0 O y w m c X V v d D t T Z W N 0 a W 9 u M S / Q o t C w 0 L H Q u 9 C 4 0 Y b Q s D I g K D I p L 9 C Y 0 L f Q v N C 1 0 L 3 Q t d C 9 0 L 3 R i 9 C 5 I N G C 0 L j Q v y 5 7 z p Q g 0 J L Q t d G B I N C h 0 J 8 s I C U g 0 L H Q t d C 3 I N C / 0 Y D Q v t C 8 0 L D R h d C + 0 L I g 0 L / Q v i D Q v d C 4 0 L f R g y w 3 N X 0 m c X V v d D s s J n F 1 b 3 Q 7 U 2 V j d G l v b j E v 0 K L Q s N C x 0 L v Q u N G G 0 L A y I C g y K S / Q m N C 3 0 L z Q t d C 9 0 L X Q v d C 9 0 Y v Q u S D R g t C 4 0 L 8 u e 9 C a 0 L 7 R j d G E 0 Y T Q u N G G 0 L j Q t d C 9 0 Y I g 0 L r Q v t G A 0 Y D Q t d C 7 0 Y / R h t C 4 0 L g z L D c 2 f S Z x d W 9 0 O y w m c X V v d D t T Z W N 0 a W 9 u M S / Q o t C w 0 L H Q u 9 C 4 0 Y b Q s D I g K D I p L 9 C Y 0 L f Q v N C 1 0 L 3 Q t d C 9 0 L 3 R i 9 C 5 I N G C 0 L j Q v y 5 7 z p Q g 0 J L Q t d G B I N C h 0 J 8 s I C U y M i w 3 N 3 0 m c X V v d D s s J n F 1 b 3 Q 7 U 2 V j d G l v b j E v 0 K L Q s N C x 0 L v Q u N G G 0 L A y I C g y K S / Q m N C 3 0 L z Q t d C 9 0 L X Q v d C 9 0 Y v Q u S D R g t C 4 0 L 8 u e 9 C e 0 Y L Q u t C 7 0 L 7 Q v d C 1 0 L 3 Q u N C 1 I M 6 U I N C S 0 L X R g S D Q o d C f L C A l M i w 3 O H 0 m c X V v d D s s J n F 1 b 3 Q 7 U 2 V j d G l v b j E v 0 K L Q s N C x 0 L v Q u N G G 0 L A y I C g y K S / Q m N C 3 0 L z Q t d C 9 0 L X Q v d C 9 0 Y v Q u S D R g t C 4 0 L 8 u e 9 C U 0 L j R g d C / 0 L X R g N G B 0 L j R j z M s N z l 9 J n F 1 b 3 Q 7 L C Z x d W 9 0 O 1 N l Y 3 R p b 2 4 x L 9 C i 0 L D Q s d C 7 0 L j R h t C w M i A o M i k v 0 J j Q t 9 C 8 0 L X Q v d C 1 0 L 3 Q v d G L 0 L k g 0 Y L Q u N C / L n v Q o d G A 0 L X Q t N C 9 0 L X Q u t C y 0 L D Q t N G A 0 L D R g t C 4 0 Y f Q v d C + 0 L U g 0 L 7 R g t C 6 0 L v Q v t C 9 0 L X Q v d C 4 0 L U z L D g w f S Z x d W 9 0 O y w m c X V v d D t T Z W N 0 a W 9 u M S / Q o t C w 0 L H Q u 9 C 4 0 Y b Q s D I g K D I p L 9 C Y 0 L f Q v N C 1 0 L 3 Q t d C 9 0 L 3 R i 9 C 5 I N G C 0 L j Q v y 5 7 z p Q g 0 J L Q u 9 C w 0 L P Q s C A o 0 Y H R j t G A 0 L I u I C 0 g 0 L v Q s N C x L i k s I C U s O D F 9 J n F 1 b 3 Q 7 L C Z x d W 9 0 O 1 N l Y 3 R p b 2 4 x L 9 C i 0 L D Q s d C 7 0 L j R h t C w M i A o M i k v 0 J j Q t 9 C 8 0 L X Q v d C 1 0 L 3 Q v d G L 0 L k g 0 Y L Q u N C / L n v Q n t G C 0 L r Q u 9 C + 0 L 3 Q t d C 9 0 L j Q t S D O l C D Q k t C 7 0 L D Q s 9 C w I C j R g d G O 0 Y D Q s i 4 g L S D Q u 9 C w 0 L E u K S w g J S w 4 M n 0 m c X V v d D s s J n F 1 b 3 Q 7 U 2 V j d G l v b j E v 0 K L Q s N C x 0 L v Q u N G G 0 L A y I C g y K S / Q m N C 3 0 L z Q t d C 9 0 L X Q v d C 9 0 Y v Q u S D R g t C 4 0 L 8 u e 9 C U 0 L j R g d C / 0 L X R g N G B 0 L j R j z I s O D N 9 J n F 1 b 3 Q 7 L C Z x d W 9 0 O 1 N l Y 3 R p b 2 4 x L 9 C i 0 L D Q s d C 7 0 L j R h t C w M i A o M i k v 0 J j Q t 9 C 8 0 L X Q v d C 1 0 L 3 Q v d G L 0 L k g 0 Y L Q u N C / L n v Q o d G A 0 L X Q t N C 9 0 L X Q u t C y 0 L D Q t N G A 0 L D R g t C 4 0 Y f Q v d C + 0 L U g 0 L 7 R g t C 6 0 L v Q v t C 9 0 L X Q v d C 4 0 L U y L D g 0 f S Z x d W 9 0 O y w m c X V v d D t T Z W N 0 a W 9 u M S / Q o t C w 0 L H Q u 9 C 4 0 Y b Q s D I g K D I p L 9 C Y 0 L f Q v N C 1 0 L 3 Q t d C 9 0 L 3 R i 9 C 5 I N G C 0 L j Q v y 5 7 z p Q g 0 J L Q t d G B I N C h 0 J 8 g 0 L H Q t d C 3 I N C / 0 Y D Q v t C 8 0 L D R h d C + 0 L I s I C U s O D V 9 J n F 1 b 3 Q 7 L C Z x d W 9 0 O 1 N l Y 3 R p b 2 4 x L 9 C i 0 L D Q s d C 7 0 L j R h t C w M i A o M i k v 0 J j Q t 9 C 8 0 L X Q v d C 1 0 L 3 Q v d G L 0 L k g 0 Y L Q u N C / L n v O l C D Q k t C 7 0 L D Q s 9 C w I C j R g d G O 0 Y D Q s i 4 g L S D Q u 9 C w 0 L E u K S D Q t N C 7 0 Y 8 g 0 K H Q n y D Q s d C 1 0 L c g 0 L / R g N C + 0 L z Q s N G F 0 L 7 Q s i D Q s i D Q s t C 1 0 Y H Q t S w g J S w 4 N n 0 m c X V v d D s s J n F 1 b 3 Q 7 U 2 V j d G l v b j E v 0 K L Q s N C x 0 L v Q u N G G 0 L A y I C g y K S / Q m N C 3 0 L z Q t d C 9 0 L X Q v d C 9 0 Y v Q u S D R g t C 4 0 L 8 u e 8 6 U I N C S 0 L X R g S D Q o d C f I N C x 0 L X Q t y D Q v 9 G A 0 L 7 Q v N C w 0 Y X Q v t C y I N C y 0 L 4 g 0 L L Q u 9 C w 0 L P Q t S w g J S w 4 N 3 0 m c X V v d D s s J n F 1 b 3 Q 7 U 2 V j d G l v b j E v 0 K L Q s N C x 0 L v Q u N G G 0 L A y I C g y K S / Q m N C 3 0 L z Q t d C 9 0 L X Q v d C 9 0 Y v Q u S D R g t C 4 0 L 8 u e 8 6 U I N C S 0 L v Q s N C z 0 L A g K N G B 0 Y 7 R g N C y L i A t I N C 7 0 L D Q s S 4 p I N C x 0 L X Q t y D Q v 9 G A 0 L 7 Q v N C w 0 Y X Q v t C y L C A l L D g 4 f S Z x d W 9 0 O y w m c X V v d D t T Z W N 0 a W 9 u M S / Q o t C w 0 L H Q u 9 C 4 0 Y b Q s D I g K D I p L 9 C Y 0 L f Q v N C 1 0 L 3 Q t d C 9 0 L 3 R i 9 C 5 I N G C 0 L j Q v y 5 7 z p Q g 0 J L Q t d G B I N C h 0 J 8 g 0 L H Q t d C 3 I N C / 0 Y D Q v t C 8 0 L D R h d C + 0 L I g 0 L I g 0 L L Q t d G B 0 L U g 0 L g g 0 L L Q u 9 C w 0 L P Q t S w g J S w 4 O X 0 m c X V v d D s s J n F 1 b 3 Q 7 U 2 V j d G l v b j E v 0 K L Q s N C x 0 L v Q u N G G 0 L A y I C g y K S / Q m N C 3 0 L z Q t d C 9 0 L X Q v d C 9 0 Y v Q u S D R g t C 4 0 L 8 u e 8 6 U I N C S 0 L v Q s N C z 0 L A g K N G B 0 Y 7 R g N C y L i A t I N C 7 0 L D Q s S 4 p I N C 0 0 L v R j y D Q o d C f I N C x 0 L X Q t y D Q v 9 G A 0 L 7 Q v N C w 0 Y X Q v t C y I N C y I N C y 0 L X R g d C 1 I N C 4 I N C y 0 L v Q s N C z 0 L U s I C U s O T B 9 J n F 1 b 3 Q 7 L C Z x d W 9 0 O 1 N l Y 3 R p b 2 4 x L 9 C i 0 L D Q s d C 7 0 L j R h t C w M i A o M i k v 0 J j Q t 9 C 8 0 L X Q v d C 1 0 L 3 Q v d G L 0 L k g 0 Y L Q u N C / L n v Q k t C 7 0 L D Q t t C 9 0 L 7 R g d G C 0 Y w s I N C 7 I C 0 g 0 Y E s O T F 9 J n F 1 b 3 Q 7 L C Z x d W 9 0 O 1 N l Y 3 R p b 2 4 x L 9 C i 0 L D Q s d C 7 0 L j R h t C w M i A o M i k v 0 J j Q t 9 C 8 0 L X Q v d C 1 0 L 3 Q v d G L 0 L k g 0 Y L Q u N C / L n v Q k 9 G A 0 Y P Q v 9 C / 0 L A g 0 L 7 R g t C 6 0 L v Q v t C 9 0 L X Q v d C 4 0 Y 8 g 0 L / Q v i D Q s t C 7 0 L D Q t t C 9 0 L 7 R g d G C 0 L g y L D k y f S Z x d W 9 0 O y w m c X V v d D t T Z W N 0 a W 9 u M S / Q o t C w 0 L H Q u 9 C 4 0 Y b Q s D I g K D I p L 9 C Y 0 L f Q v N C 1 0 L 3 Q t d C 9 0 L 3 R i 9 C 5 I N G C 0 L j Q v y 5 7 0 J z Q s N G B 0 L v Q u N G H 0 L 3 Q v t G B 0 Y L R j C w g 0 L s g L S D R g S w 5 M 3 0 m c X V v d D s s J n F 1 b 3 Q 7 U 2 V j d G l v b j E v 0 K L Q s N C x 0 L v Q u N G G 0 L A y I C g y K S / Q m N C 3 0 L z Q t d C 9 0 L X Q v d C 9 0 Y v Q u S D R g t C 4 0 L 8 u e 9 C f 0 Y D Q v t G C 0 L X Q u N C 9 L C D Q u y A t I N G B L D k 0 f S Z x d W 9 0 O y w m c X V v d D t T Z W N 0 a W 9 u M S / Q o t C w 0 L H Q u 9 C 4 0 Y b Q s D I g K D I p L 9 C Y 0 L f Q v N C 1 0 L 3 Q t d C 9 0 L 3 R i 9 C 5 I N G C 0 L j Q v y 5 7 0 J r Q u 9 C 1 0 Y L R h 9 C w 0 Y L Q u t C w L C D Q u y A t I N G B L D k 1 f S Z x d W 9 0 O y w m c X V v d D t T Z W N 0 a W 9 u M S / Q o t C w 0 L H Q u 9 C 4 0 Y b Q s D I g K D I p L 9 C Y 0 L f Q v N C 1 0 L 3 Q t d C 9 0 L 3 R i 9 C 5 I N G C 0 L j Q v y 5 7 0 J 7 R g t C 6 0 L v Q v t C 9 0 L X Q v d C 4 0 L U g 0 L / Q v i D Q s t C 7 0 L D Q t t C 9 0 L 7 R g d G C 0 L g s I C U s O T Z 9 J n F 1 b 3 Q 7 L C Z x d W 9 0 O 1 N l Y 3 R p b 2 4 x L 9 C i 0 L D Q s d C 7 0 L j R h t C w M i A o M i k v 0 J j Q t 9 C 8 0 L X Q v d C 1 0 L 3 Q v d G L 0 L k g 0 Y L Q u N C / L n v Q n t G C 0 L r Q u 9 C + 0 L 3 Q t d C 9 0 L j Q t S D Q v 9 C + I N C 8 0 L D R g d C 7 0 L j R h 9 C 9 0 L 7 R g d G C 0 L g s I C U s O T d 9 J n F 1 b 3 Q 7 L C Z x d W 9 0 O 1 N l Y 3 R p b 2 4 x L 9 C i 0 L D Q s d C 7 0 L j R h t C w M i A o M i k v 0 J j Q t 9 C 8 0 L X Q v d C 1 0 L 3 Q v d G L 0 L k g 0 Y L Q u N C / L n v Q n t G C 0 L r Q u 9 C + 0 L 3 Q t d C 9 0 L j Q t S D Q v 9 C + I N C / 0 Y D Q v t G C 0 L X Q u N C 9 0 Y M s I C U s O T h 9 J n F 1 b 3 Q 7 L C Z x d W 9 0 O 1 N l Y 3 R p b 2 4 x L 9 C i 0 L D Q s d C 7 0 L j R h t C w M i A o M i k v 0 J j Q t 9 C 8 0 L X Q v d C 1 0 L 3 Q v d G L 0 L k g 0 Y L Q u N C / L n v Q n t G C 0 L r Q u 9 C + 0 L 3 Q t d C 9 0 L j Q t S D Q v 9 C + I N C 6 0 L v Q t d G C 0 Y f Q s N G C 0 L r Q t S w g J S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/ Q o t C w 0 L H Q u 9 C 4 0 Y b Q s D I g K D I p L 9 C Y 0 L f Q v N C 1 0 L 3 Q t d C 9 0 L 3 R i 9 C 5 I N G C 0 L j Q v y 5 7 4 o S W I N C / L 9 C / L D B 9 J n F 1 b 3 Q 7 L C Z x d W 9 0 O 1 N l Y 3 R p b 2 4 x L 9 C i 0 L D Q s d C 7 0 L j R h t C w M i A o M i k v 0 J j Q t 9 C 8 0 L X Q v d C 1 0 L 3 Q v d G L 0 L k g 0 Y L Q u N C / L n v Q n d C w 0 L j Q v N C 1 0 L 3 Q v t C y 0 L D Q v d C 4 0 L U g 0 Y L Q v t C y 0 L D R g N C w L D F 9 J n F 1 b 3 Q 7 L C Z x d W 9 0 O 1 N l Y 3 R p b 2 4 x L 9 C i 0 L D Q s d C 7 0 L j R h t C w M i A o M i k v 0 J j Q t 9 C 8 0 L X Q v d C 1 0 L 3 Q v d G L 0 L k g 0 Y L Q u N C / L n v Q o d G C 0 Y D Q s N C 9 0 L A g 0 L g g 0 L / Q v t G A 0 Y I g 0 L 7 R g t C z 0 Y D R g 9 C 3 0 L r Q u C w y f S Z x d W 9 0 O y w m c X V v d D t T Z W N 0 a W 9 u M S / Q o t C w 0 L H Q u 9 C 4 0 Y b Q s D I g K D I p L 9 C Y 0 L f Q v N C 1 0 L 3 Q t d C 9 0 L 3 R i 9 C 5 I N G C 0 L j Q v y 5 7 0 J T Q s N G C 0 L A g 0 L 7 R g t C z 0 Y D R g 9 C 3 0 L r Q u C w z f S Z x d W 9 0 O y w m c X V v d D t T Z W N 0 a W 9 u M S / Q o t C w 0 L H Q u 9 C 4 0 Y b Q s D I g K D I p L 9 C Y 0 L f Q v N C 1 0 L 3 Q t d C 9 0 L 3 R i 9 C 5 I N G C 0 L j Q v y 5 7 0 K H Q t d C 3 0 L 7 Q v S D Q v 9 G A 0 L 7 Q u N G B 0 Y X Q v t C 2 0 L T Q t d C 9 0 L j R j y w 0 f S Z x d W 9 0 O y w m c X V v d D t T Z W N 0 a W 9 u M S / Q o t C w 0 L H Q u 9 C 4 0 Y b Q s D I g K D I p L 9 C Y 0 L f Q v N C 1 0 L 3 Q t d C 9 0 L 3 R i 9 C 5 I N G C 0 L j Q v y 5 7 0 J / Q v t C 7 0 Y P Q s 9 C + 0 L T Q u N C 1 I N C / 0 Y D Q v t C 4 0 Y H R h d C + 0 L b Q t N C 1 0 L 3 Q u N G P L D V 9 J n F 1 b 3 Q 7 L C Z x d W 9 0 O 1 N l Y 3 R p b 2 4 x L 9 C i 0 L D Q s d C 7 0 L j R h t C w M i A o M i k v 0 J j Q t 9 C 8 0 L X Q v d C 1 0 L 3 Q v d G L 0 L k g 0 Y L Q u N C / L n v Q o d G O 0 Y D Q s t C 1 0 L n Q t d G A L D Z 9 J n F 1 b 3 Q 7 L C Z x d W 9 0 O 1 N l Y 3 R p b 2 4 x L 9 C i 0 L D Q s d C 7 0 L j R h t C w M i A o M i k v 0 J j Q t 9 C 8 0 L X Q v d C 1 0 L 3 Q v d G L 0 L k g 0 Y L Q u N C / L n v Q n d C w 0 L j Q v N C 1 0 L 3 Q v t C y 0 L D Q v d C 4 0 L U g 0 Y H R g 9 C 0 0 L 3 Q s C w 3 f S Z x d W 9 0 O y w m c X V v d D t T Z W N 0 a W 9 u M S / Q o t C w 0 L H Q u 9 C 4 0 Y b Q s D I g K D I p L 9 C Y 0 L f Q v N C 1 0 L 3 Q t d C 9 0 L 3 R i 9 C 5 I N G C 0 L j Q v y 5 7 0 J T Q s N G C 0 L A g 0 L / R g N C 4 0 L H R i 9 G C 0 L j R j y D Q s i D Q m t C w 0 L v Q u N C 9 0 L j Q v d C z 0 Y D Q s N C 0 L D h 9 J n F 1 b 3 Q 7 L C Z x d W 9 0 O 1 N l Y 3 R p b 2 4 x L 9 C i 0 L D Q s d C 7 0 L j R h t C w M i A o M i k v 0 J j Q t 9 C 8 0 L X Q v d C 1 0 L 3 Q v d G L 0 L k g 0 Y L Q u N C / L n v Q o d G C 0 Y D Q s N C 9 0 L A g 0 L / R g N C + 0 L j R g d G F 0 L 7 Q t t C 0 0 L X Q v d C 4 0 Y 8 s O X 0 m c X V v d D s s J n F 1 b 3 Q 7 U 2 V j d G l v b j E v 0 K L Q s N C x 0 L v Q u N G G 0 L A y I C g y K S / Q m N C 3 0 L z Q t d C 9 0 L X Q v d C 9 0 Y v Q u S D R g t C 4 0 L 8 u e 9 C h 0 Y L Q s N G C 0 Y P R g S D Q k 9 C c 0 J 4 s M T B 9 J n F 1 b 3 Q 7 L C Z x d W 9 0 O 1 N l Y 3 R p b 2 4 x L 9 C i 0 L D Q s d C 7 0 L j R h t C w M i A o M i k v 0 J j Q t 9 C 8 0 L X Q v d C 1 0 L 3 Q v d G L 0 L k g 0 Y L Q u N C / L n v Q n N C w 0 Y H R g d C w I N C 6 0 L 7 Q v d C + 0 Y H Q s N C 8 0 L X Q v d G C L C D R g i 4 s M T F 9 J n F 1 b 3 Q 7 L C Z x d W 9 0 O 1 N l Y 3 R p b 2 4 x L 9 C i 0 L D Q s d C 7 0 L j R h t C w M i A o M i k v 0 J j Q t 9 C 8 0 L X Q v d C 1 0 L 3 Q v d G L 0 L k g 0 Y L Q u N C / L n v Q n N C w 0 Y H R g d C w I N C y 0 L X R g d G L L C D R g i w x M n 0 m c X V v d D s s J n F 1 b 3 Q 7 U 2 V j d G l v b j E v 0 K L Q s N C x 0 L v Q u N G G 0 L A y I C g y K S / Q m N C 3 0 L z Q t d C 9 0 L X Q v d C 9 0 Y v Q u S D R g t C 4 0 L 8 u e 9 C c 0 L D R g d G B 0 L A g 0 L T R g N C w 0 Y T R g i w g 0 L T Q v t C 6 0 Y P Q v N C 1 0 L 3 R g i w g 0 Y I s M T N 9 J n F 1 b 3 Q 7 L C Z x d W 9 0 O 1 N l Y 3 R p b 2 4 x L 9 C i 0 L D Q s d C 7 0 L j R h t C w M i A o M i k v 0 J j Q t 9 C 8 0 L X Q v d C 1 0 L 3 Q v d G L 0 L k g 0 Y L Q u N C / L n v Q n N C w 0 Y H R g d C w I N C 0 0 Y D Q s N G E 0 Y I s I N G E 0 L D Q u t G C L C D R g i w x N H 0 m c X V v d D s s J n F 1 b 3 Q 7 U 2 V j d G l v b j E v 0 K L Q s N C x 0 L v Q u N G G 0 L A y I C g y K S / Q m N C 3 0 L z Q t d C 9 0 L X Q v d C 9 0 Y v Q u S D R g t C 4 0 L 8 u e 9 C U 0 L 3 Q u C D Q s i D Q v 9 G D 0 Y L Q u C w x N X 0 m c X V v d D s s J n F 1 b 3 Q 7 U 2 V j d G l v b j E v 0 K L Q s N C x 0 L v Q u N G G 0 L A y I C g y K S / Q m N C 3 0 L z Q t d C 9 0 L X Q v d C 9 0 Y v Q u S D R g t C 4 0 L 8 u e 9 C e 0 Y L Q u 9 C + 0 L 3 Q t d C 9 0 L j Q t S D Q v N C 1 0 L b Q t N G D I N C 8 0 L D R g d G B 0 L 7 Q u S D Q v 9 C + I N C y 0 L X R g d C w 0 L w g 0 L g g 0 L T Q s N C 9 0 L 3 R i 9 C 8 0 L g g 0 L I g 0 L r Q v t C 9 0 L 7 R g d C w 0 L z Q t d C 9 0 Y L Q t S w g 0 Y I s M T Z 9 J n F 1 b 3 Q 7 L C Z x d W 9 0 O 1 N l Y 3 R p b 2 4 x L 9 C i 0 L D Q s d C 7 0 L j R h t C w M i A o M i k v 0 J j Q t 9 C 8 0 L X Q v d C 1 0 L 3 Q v d G L 0 L k g 0 Y L Q u N C / L n v Q n 9 C + 0 Y L Q t d G A 0 Y 8 g 0 L L Q t d G B 0 L A g 0 L / Q s N G A 0 Y L Q u N C 4 L 9 C / 0 L 7 Q s 9 G A 0 L X R i N C 9 0 L 7 R g d G C 0 Y w g 0 Y H R j t G A 0 L L Q t d C 5 0 L X R g N C w I N C y I N G B 0 Y D Q s N C y 0 L 3 Q t d C 9 0 L j Q u C D R g S D Q s t C 1 0 Y H Q s N C 8 0 L g s I C U s M T d 9 J n F 1 b 3 Q 7 L C Z x d W 9 0 O 1 N l Y 3 R p b 2 4 x L 9 C i 0 L D Q s d C 7 0 L j R h t C w M i A o M i k v 0 J j Q t 9 C 8 0 L X Q v d C 1 0 L 3 Q v d G L 0 L k g 0 Y L Q u N C / L n v Q k 9 G A 0 Y P Q v 9 C / 0 L A g 0 L 7 R g t C 6 0 L v Q v t C 9 0 L X Q v d C 4 0 Y 8 g 0 L / Q v i D Q v 9 C + 0 Y L Q t d G A 0 L U g 0 L L Q t d G B 0 L A s M T h 9 J n F 1 b 3 Q 7 L C Z x d W 9 0 O 1 N l Y 3 R p b 2 4 x L 9 C i 0 L D Q s d C 7 0 L j R h t C w M i A o M i k v 0 J j Q t 9 C 8 0 L X Q v d C 1 0 L 3 Q v d G L 0 L k g 0 Y L Q u N C / L n v Q k t C 7 0 L D Q t t C 9 0 L 7 R g d G C 0 Y w s I C U g L d G B 0 Y 7 R g N C y L i w x O X 0 m c X V v d D s s J n F 1 b 3 Q 7 U 2 V j d G l v b j E v 0 K L Q s N C x 0 L v Q u N G G 0 L A y I C g y K S / Q m N C 3 0 L z Q t d C 9 0 L X Q v d C 9 0 Y v Q u S D R g t C 4 0 L 8 u e 9 C c 0 L D R g d C 7 0 L j R h 9 C 9 0 L 7 R g d G C 0 Y w s I C U g L S D R g d G O 0 Y D Q s i 4 s M j B 9 J n F 1 b 3 Q 7 L C Z x d W 9 0 O 1 N l Y 3 R p b 2 4 x L 9 C i 0 L D Q s d C 7 0 L j R h t C w M i A o M i k v 0 J j Q t 9 C 8 0 L X Q v d C 1 0 L 3 Q v d G L 0 L k g 0 Y L Q u N C / L n v Q n 9 G A 0 L 7 R g t C 1 0 L j Q v S w l I C 0 g I N G B 0 Y 7 R g N C y L i w y M X 0 m c X V v d D s s J n F 1 b 3 Q 7 U 2 V j d G l v b j E v 0 K L Q s N C x 0 L v Q u N G G 0 L A y I C g y K S / Q m N C 3 0 L z Q t d C 9 0 L X Q v d C 9 0 Y v Q u S D R g t C 4 0 L 8 u e 9 C a 0 L v Q t d G C 0 Y f Q s N G C 0 L r Q s C w g J S A t I N G B 0 Y 7 R g N C y L i w y M n 0 m c X V v d D s s J n F 1 b 3 Q 7 U 2 V j d G l v b j E v 0 K L Q s N C x 0 L v Q u N G G 0 L A y I C g y K S / Q m N C 3 0 L z Q t d C 9 0 L X Q v d C 9 0 Y v Q u S D R g t C 4 0 L 8 u e 9 C U 0 Y D R g 9 C z 0 L j Q t S D Q s t C 1 0 Y n Q t d G B 0 Y L Q s t C w L C A l I C 0 g 0 Y H R j t G A 0 L I u L D I z f S Z x d W 9 0 O y w m c X V v d D t T Z W N 0 a W 9 u M S / Q o t C w 0 L H Q u 9 C 4 0 Y b Q s D I g K D I p L 9 C Y 0 L f Q v N C 1 0 L 3 Q t d C 9 0 L 3 R i 9 C 5 I N G C 0 L j Q v y 5 7 0 J z Q t d G C 0 L 7 Q t C D Q u N G B 0 Y H Q u 9 C 1 0 L T Q v t C y 0 L D Q v d C 4 0 Y 8 g 0 L L Q u 9 C w 0 L b Q v d C + 0 Y H R g t C 4 L C B j L D I 0 f S Z x d W 9 0 O y w m c X V v d D t T Z W N 0 a W 9 u M S / Q o t C w 0 L H Q u 9 C 4 0 Y b Q s D I g K D I p L 9 C Y 0 L f Q v N C 1 0 L 3 Q t d C 9 0 L 3 R i 9 C 5 I N G C 0 L j Q v y 5 7 0 J z Q t d G C 0 L 7 Q t C D Q u N G B 0 Y H Q u 9 C 1 0 L T Q v t C y 0 L D Q v d C 4 0 Y 8 g 0 L z Q s N G B 0 L v Q u N G H 0 L 3 Q v t G B 0 Y L Q u C w g Y y w y N X 0 m c X V v d D s s J n F 1 b 3 Q 7 U 2 V j d G l v b j E v 0 K L Q s N C x 0 L v Q u N G G 0 L A y I C g y K S / Q m N C 3 0 L z Q t d C 9 0 L X Q v d C 9 0 Y v Q u S D R g t C 4 0 L 8 u e 9 C c 0 L X R g t C + 0 L Q g 0 L j R g d G B 0 L v Q t d C 0 0 L 7 Q s t C w 0 L 3 Q u N G P I N C / 0 Y D Q v t G C 0 L X Q u N C 9 0 L A s I G M s M j Z 9 J n F 1 b 3 Q 7 L C Z x d W 9 0 O 1 N l Y 3 R p b 2 4 x L 9 C i 0 L D Q s d C 7 0 L j R h t C w M i A o M i k v 0 J j Q t 9 C 8 0 L X Q v d C 1 0 L 3 Q v d G L 0 L k g 0 Y L Q u N C / L n v Q n N C 1 0 Y L Q v t C 0 I N C 4 0 Y H R g d C 7 0 L X Q t N C + 0 L L Q s N C 9 0 L j R j y D Q u t C 7 0 L X R g t G H 0 L D R g t C 6 0 L g s I G M s M j d 9 J n F 1 b 3 Q 7 L C Z x d W 9 0 O 1 N l Y 3 R p b 2 4 x L 9 C i 0 L D Q s d C 7 0 L j R h t C w M i A o M i k v 0 J j Q t 9 C 8 0 L X Q v d C 1 0 L 3 Q v d G L 0 L k g 0 Y L Q u N C / L n v Q k t C 7 0 L D Q t t C 9 0 L 7 R g d G C 0 Y w s I C U g L S D R g d G O 0 Y D Q s i 4 g 0 Y E g 0 Y P R g d G D 0 Y j Q u t C + 0 L k s M j h 9 J n F 1 b 3 Q 7 L C Z x d W 9 0 O 1 N l Y 3 R p b 2 4 x L 9 C i 0 L D Q s d C 7 0 L j R h t C w M i A o M i k v 0 J j Q t 9 C 8 0 L X Q v d C 1 0 L 3 Q v d G L 0 L k g 0 Y L Q u N C / L n v Q n N C w 0 Y H Q u 9 C 4 0 Y f Q v d C + 0 Y H R g t G M L C A l I C 0 g 0 Y H R j t G A 0 L I u I N G B I N G D 0 Y H R g 9 G I 0 L r Q v t C 5 L D I 5 f S Z x d W 9 0 O y w m c X V v d D t T Z W N 0 a W 9 u M S / Q o t C w 0 L H Q u 9 C 4 0 Y b Q s D I g K D I p L 9 C Y 0 L f Q v N C 1 0 L 3 Q t d C 9 0 L 3 R i 9 C 5 I N G C 0 L j Q v y 5 7 0 J / R g N C + 0 Y L Q t d C 4 0 L 0 s I C U g L S D R g d G O 0 Y D Q s i 4 g 0 Y E g 0 Y P R g d G D 0 Y j Q u t C + 0 L k s M z B 9 J n F 1 b 3 Q 7 L C Z x d W 9 0 O 1 N l Y 3 R p b 2 4 x L 9 C i 0 L D Q s d C 7 0 L j R h t C w M i A o M i k v 0 J j Q t 9 C 8 0 L X Q v d C 1 0 L 3 Q v d G L 0 L k g 0 Y L Q u N C / L n v Q m t C 7 0 L X R g t G H 0 L D R g t C 6 0 L A s I C U g L S D R g d G O 0 Y D Q s i 4 g 0 Y E g 0 Y P R g d G D 0 Y j Q u t C + 0 L k s M z F 9 J n F 1 b 3 Q 7 L C Z x d W 9 0 O 1 N l Y 3 R p b 2 4 x L 9 C i 0 L D Q s d C 7 0 L j R h t C w M i A o M i k v 0 J j Q t 9 C 8 0 L X Q v d C 1 0 L 3 Q v d G L 0 L k g 0 Y L Q u N C / L n v Q l N G A 0 Y P Q s 9 C 4 0 L U g 0 L L Q t d G J 0 L X R g d G C 0 L L Q s C w g J S A t I N G B 0 Y 7 R g N C y L i D R g S D R g 9 G B 0 Y P R i N C 6 0 L 7 Q u S w z M n 0 m c X V v d D s s J n F 1 b 3 Q 7 U 2 V j d G l v b j E v 0 K L Q s N C x 0 L v Q u N G G 0 L A y I C g y K S / Q m N C 3 0 L z Q t d C 9 0 L X Q v d C 9 0 Y v Q u S D R g t C 4 0 L 8 u e 9 C c 0 L X R g t C + 0 L Q g 0 L j R g d G B 0 L v Q t d C 0 0 L 7 Q s t C w 0 L 3 Q u N G P I N C y 0 L v Q s N C 2 0 L 3 Q v t G B 0 Y L Q u C w g 0 L s s M z N 9 J n F 1 b 3 Q 7 L C Z x d W 9 0 O 1 N l Y 3 R p b 2 4 x L 9 C i 0 L D Q s d C 7 0 L j R h t C w M i A o M i k v 0 J j Q t 9 C 8 0 L X Q v d C 1 0 L 3 Q v d G L 0 L k g 0 Y L Q u N C / L n v Q n N C 1 0 Y L Q v t C 0 I N C 4 0 Y H R g d C 7 0 L X Q t N C + 0 L L Q s N C 9 0 L j R j y D Q v N C w 0 Y H Q u 9 C 4 0 Y f Q v d C + 0 Y H R g t C 4 L C D Q u y w z N H 0 m c X V v d D s s J n F 1 b 3 Q 7 U 2 V j d G l v b j E v 0 K L Q s N C x 0 L v Q u N G G 0 L A y I C g y K S / Q m N C 3 0 L z Q t d C 9 0 L X Q v d C 9 0 Y v Q u S D R g t C 4 0 L 8 u e 9 C c 0 L X R g t C + 0 L Q g 0 L j R g d G B 0 L v Q t d C 0 0 L 7 Q s t C w 0 L 3 Q u N G P I N C / 0 Y D Q v t G C 0 L X Q u N C 9 0 L A s I N C 7 L D M 1 f S Z x d W 9 0 O y w m c X V v d D t T Z W N 0 a W 9 u M S / Q o t C w 0 L H Q u 9 C 4 0 Y b Q s D I g K D I p L 9 C Y 0 L f Q v N C 1 0 L 3 Q t d C 9 0 L 3 R i 9 C 5 I N G C 0 L j Q v y 5 7 0 J z Q t d G C 0 L 7 Q t C D Q u N G B 0 Y H Q u 9 C 1 0 L T Q v t C y 0 L D Q v d C 4 0 Y 8 g 0 L r Q u 9 C 1 0 Y L R h 9 C w 0 Y L Q u t C 4 L C D Q u y w z N n 0 m c X V v d D s s J n F 1 b 3 Q 7 U 2 V j d G l v b j E v 0 K L Q s N C x 0 L v Q u N G G 0 L A y I C g y K S / Q m N C 3 0 L z Q t d C 9 0 L X Q v d C 9 0 Y v Q u S D R g t C 4 0 L 8 u e 9 C S 0 L v Q s N C 2 0 L 3 Q v t G B 0 Y L R j C w g J S A t I N C 7 0 L D Q s S 4 s M z d 9 J n F 1 b 3 Q 7 L C Z x d W 9 0 O 1 N l Y 3 R p b 2 4 x L 9 C i 0 L D Q s d C 7 0 L j R h t C w M i A o M i k v 0 J j Q t 9 C 8 0 L X Q v d C 1 0 L 3 Q v d G L 0 L k g 0 Y L Q u N C / L n v Q n N C w 0 Y H Q u 9 C 4 0 Y f Q v d C + 0 Y H R g t G M L C A l I C 0 g 0 L v Q s N C x L i w z O H 0 m c X V v d D s s J n F 1 b 3 Q 7 U 2 V j d G l v b j E v 0 K L Q s N C x 0 L v Q u N G G 0 L A y I C g y K S / Q m N C 3 0 L z Q t d C 9 0 L X Q v d C 9 0 Y v Q u S D R g t C 4 0 L 8 u e 9 C f 0 Y D Q v t G C 0 L X Q u N C 9 L C A l I C 0 g 0 L v Q s N C x L i w z O X 0 m c X V v d D s s J n F 1 b 3 Q 7 U 2 V j d G l v b j E v 0 K L Q s N C x 0 L v Q u N G G 0 L A y I C g y K S / Q m N C 3 0 L z Q t d C 9 0 L X Q v d C 9 0 Y v Q u S D R g t C 4 0 L 8 u e 9 C a 0 L v Q t d G C 0 Y f Q s N G C 0 L r Q s C w g J S A t I N C 7 0 L D Q s S 4 s N D B 9 J n F 1 b 3 Q 7 L C Z x d W 9 0 O 1 N l Y 3 R p b 2 4 x L 9 C i 0 L D Q s d C 7 0 L j R h t C w M i A o M i k v 0 J j Q t 9 C 8 0 L X Q v d C 1 0 L 3 Q v d G L 0 L k g 0 Y L Q u N C / L n v Q l N G A 0 Y P Q s 9 C 4 0 L U g 0 L L Q t d G J 0 L X R g d G C 0 L L Q s C w g J S A t I N C 7 0 L D Q s S 4 s N D F 9 J n F 1 b 3 Q 7 L C Z x d W 9 0 O 1 N l Y 3 R p b 2 4 x L 9 C i 0 L D Q s d C 7 0 L j R h t C w M i A o M i k v 0 J j Q t 9 C 8 0 L X Q v d C 1 0 L 3 Q v d G L 0 L k g 0 Y L Q u N C / L n v Q k t C 7 0 L D Q t t C 9 0 L 7 R g d G C 0 Y w s I C U g L S A o 0 L v Q s N C x L i A t I N G B 0 Y 7 R g N C y L i D R g S D R g 9 G B L i k s N D J 9 J n F 1 b 3 Q 7 L C Z x d W 9 0 O 1 N l Y 3 R p b 2 4 x L 9 C i 0 L D Q s d C 7 0 L j R h t C w M i A o M i k v 0 J j Q t 9 C 8 0 L X Q v d C 1 0 L 3 Q v d G L 0 L k g 0 Y L Q u N C / L n v Q k t C 7 0 L D Q t t C 9 0 L 7 R g d G C 0 Y w u I N C T 0 Y D R g 9 C / 0 L / Q s C D Q v t G C 0 L r Q u 9 C + 0 L 3 Q t d C 9 0 L j R j y w 0 M 3 0 m c X V v d D s s J n F 1 b 3 Q 7 U 2 V j d G l v b j E v 0 K L Q s N C x 0 L v Q u N G G 0 L A y I C g y K S / Q m N C 3 0 L z Q t d C 9 0 L X Q v d C 9 0 Y v Q u S D R g t C 4 0 L 8 u e 9 C c 0 L D R g d C 7 0 L j R h 9 C 9 0 L 7 R g d G C 0 Y w s I C U g L S A o 0 L v Q s N C x L i A t I N G B 0 Y 7 R g N C y L i D R g S D R g 9 G B L i k s N D R 9 J n F 1 b 3 Q 7 L C Z x d W 9 0 O 1 N l Y 3 R p b 2 4 x L 9 C i 0 L D Q s d C 7 0 L j R h t C w M i A o M i k v 0 J j Q t 9 C 8 0 L X Q v d C 1 0 L 3 Q v d G L 0 L k g 0 Y L Q u N C / L n v Q n N C w 0 Y H Q u 9 C 4 0 Y f Q v d C + 0 Y H R g t G M L i D Q k 9 G A 0 Y P Q v 9 C / 0 L A g 0 L 7 R g t C 6 0 L v Q v t C 9 0 L X Q v d C 4 0 Y 8 s N D V 9 J n F 1 b 3 Q 7 L C Z x d W 9 0 O 1 N l Y 3 R p b 2 4 x L 9 C i 0 L D Q s d C 7 0 L j R h t C w M i A o M i k v 0 J j Q t 9 C 8 0 L X Q v d C 1 0 L 3 Q v d G L 0 L k g 0 Y L Q u N C / L n v Q n 9 G A 0 L 7 R g t C 1 0 L j Q v S w g J S A t I C j Q u 9 C w 0 L E u I C 0 g 0 Y H R j t G A 0 L I u I N G B I N G D 0 Y E u K S w 0 N n 0 m c X V v d D s s J n F 1 b 3 Q 7 U 2 V j d G l v b j E v 0 K L Q s N C x 0 L v Q u N G G 0 L A y I C g y K S / Q m N C 3 0 L z Q t d C 9 0 L X Q v d C 9 0 Y v Q u S D R g t C 4 0 L 8 u e 9 C f 0 Y D Q v t G C 0 L X Q u N C 9 L i D Q k 9 G A 0 Y P Q v 9 C / 0 L A g 0 L 7 R g t C 6 0 L v Q v t C 9 0 L X Q v d C 4 0 Y 8 s N D d 9 J n F 1 b 3 Q 7 L C Z x d W 9 0 O 1 N l Y 3 R p b 2 4 x L 9 C i 0 L D Q s d C 7 0 L j R h t C w M i A o M i k v 0 J j Q t 9 C 8 0 L X Q v d C 1 0 L 3 Q v d G L 0 L k g 0 Y L Q u N C / L n v Q m t C 7 0 L X R g t G H 0 L D R g t C 6 0 L A s I C U g L S A o 0 L v Q s N C x L i A t I N G B 0 Y 7 R g N C y L i D R g S D R g 9 G B L i k s N D h 9 J n F 1 b 3 Q 7 L C Z x d W 9 0 O 1 N l Y 3 R p b 2 4 x L 9 C i 0 L D Q s d C 7 0 L j R h t C w M i A o M i k v 0 J j Q t 9 C 8 0 L X Q v d C 1 0 L 3 Q v d G L 0 L k g 0 Y L Q u N C / L n v Q m t C 7 0 L X R g t G H 0 L D R g t C 6 0 L A u I N C T 0 Y D R g 9 C / 0 L / Q s C D Q v t G C 0 L r Q u 9 C + 0 L 3 Q t d C 9 0 L j R j y w 0 O X 0 m c X V v d D s s J n F 1 b 3 Q 7 U 2 V j d G l v b j E v 0 K L Q s N C x 0 L v Q u N G G 0 L A y I C g y K S / Q m N C 3 0 L z Q t d C 9 0 L X Q v d C 9 0 Y v Q u S D R g t C 4 0 L 8 u e 9 C U 0 Y D R g 9 C z 0 L j Q t S D Q s t C 1 0 Y n Q t d G B 0 Y L Q s t C w L C A l I C 0 g K N C 7 0 L D Q s S 4 g L S D R g d G O 0 Y D Q s i 4 g 0 Y E g 0 Y P R g S 4 p L D U w f S Z x d W 9 0 O y w m c X V v d D t T Z W N 0 a W 9 u M S / Q o t C w 0 L H Q u 9 C 4 0 Y b Q s D I g K D I p L 9 C Y 0 L f Q v N C 1 0 L 3 Q t d C 9 0 L 3 R i 9 C 5 I N G C 0 L j Q v y 5 7 z p Q g 0 J L Q u 9 C w 0 L P Q s C A o 0 Y H R j t G A 0 L I u I C 0 g 0 L v Q s N C x L i k s I C U g L D U x f S Z x d W 9 0 O y w m c X V v d D t T Z W N 0 a W 9 u M S / Q o t C w 0 L H Q u 9 C 4 0 Y b Q s D I g K D I p L 9 C Y 0 L f Q v N C 1 0 L 3 Q t d C 9 0 L 3 R i 9 C 5 I N G C 0 L j Q v y 5 7 0 J 7 R g t C 6 0 L v Q v t C 9 0 L X Q v d C 4 0 L U g z p Q g 0 J L Q u 9 C w 0 L P Q s C A o 0 Y H R j t G A 0 L I u I C 0 g 0 L v Q s N C x L i k s I C V f L D U y f S Z x d W 9 0 O y w m c X V v d D t T Z W N 0 a W 9 u M S / Q o t C w 0 L H Q u 9 C 4 0 Y b Q s D I g K D I p L 9 C Y 0 L f Q v N C 1 0 L 3 Q t d C 9 0 L 3 R i 9 C 5 I N G C 0 L j Q v y 5 7 0 J T Q u N G B 0 L / Q t d G A 0 Y H Q u N G P X 1 / Q k t C 7 0 L D Q s 9 C w L D U z f S Z x d W 9 0 O y w m c X V v d D t T Z W N 0 a W 9 u M S / Q o t C w 0 L H Q u 9 C 4 0 Y b Q s D I g K D I p L 9 C Y 0 L f Q v N C 1 0 L 3 Q t d C 9 0 L 3 R i 9 C 5 I N G C 0 L j Q v y 5 7 0 K H R g N C 1 0 L T Q v d C 1 0 L r Q s t C w 0 L T R g N C w 0 Y L Q u N G H 0 L 3 Q v t C 1 I N C + 0 Y L Q u t C 7 0 L 7 Q v d C 1 0 L 3 Q u N C 1 X 9 C S 0 L v Q s N C z 0 L A s N T R 9 J n F 1 b 3 Q 7 L C Z x d W 9 0 O 1 N l Y 3 R p b 2 4 x L 9 C i 0 L D Q s d C 7 0 L j R h t C w M i A o M i k v 0 J j Q t 9 C 8 0 L X Q v d C 1 0 L 3 Q v d G L 0 L k g 0 Y L Q u N C / L n v O l C D Q k t C 7 0 L D Q s 9 C w I C j R g d G O 0 Y D Q s i 4 g L S D Q u 9 C w 0 L E u K S D Q s d C 1 0 L c g 0 L / R g N C + 0 L z Q s N G F 0 L 7 Q s l 8 s N T V 9 J n F 1 b 3 Q 7 L C Z x d W 9 0 O 1 N l Y 3 R p b 2 4 x L 9 C i 0 L D Q s d C 7 0 L j R h t C w M i A o M i k v 0 J j Q t 9 C 8 0 L X Q v d C 1 0 L 3 Q v d G L 0 L k g 0 Y L Q u N C / L n v O l C D Q k t C 1 0 Y E g 0 K H Q n y w g J S w 1 N n 0 m c X V v d D s s J n F 1 b 3 Q 7 U 2 V j d G l v b j E v 0 K L Q s N C x 0 L v Q u N G G 0 L A y I C g y K S / Q m N C 3 0 L z Q t d C 9 0 L X Q v d C 9 0 Y v Q u S D R g t C 4 0 L 8 u e 9 C e 0 Y L Q u t C 7 0 L 7 Q v d C 1 0 L 3 Q u N C 1 I M 6 U I N C S 0 L X R g S D Q o d C f L C A l L D U 3 f S Z x d W 9 0 O y w m c X V v d D t T Z W N 0 a W 9 u M S / Q o t C w 0 L H Q u 9 C 4 0 Y b Q s D I g K D I p L 9 C Y 0 L f Q v N C 1 0 L 3 Q t d C 9 0 L 3 R i 9 C 5 I N G C 0 L j Q v y 5 7 0 J T Q u N G B 0 L / Q t d G A 0 Y H Q u N G P X 9 C S 0 L X R g S w 1 O H 0 m c X V v d D s s J n F 1 b 3 Q 7 U 2 V j d G l v b j E v 0 K L Q s N C x 0 L v Q u N G G 0 L A y I C g y K S / Q m N C 3 0 L z Q t d C 9 0 L X Q v d C 9 0 Y v Q u S D R g t C 4 0 L 8 u e 9 C h 0 Y D Q t d C 0 0 L 3 Q t d C 6 0 L L Q s N C 0 0 Y D Q s N G C 0 L j R h 9 C 9 0 L 7 Q t S D Q v t G C 0 L r Q u 9 C + 0 L 3 Q t d C 9 0 L j Q t V / Q k t C 1 0 Y E s N T l 9 J n F 1 b 3 Q 7 L C Z x d W 9 0 O 1 N l Y 3 R p b 2 4 x L 9 C i 0 L D Q s d C 7 0 L j R h t C w M i A o M i k v 0 J j Q t 9 C 8 0 L X Q v d C 1 0 L 3 Q v d G L 0 L k g 0 Y L Q u N C / L n v O l C D Q k t C 1 0 Y H Q s C D Q o d C f I N C x 0 L X Q t y D Q v 9 G A 0 L 7 Q v N C w 0 Y X Q v t C y X y w 2 M H 0 m c X V v d D s s J n F 1 b 3 Q 7 U 2 V j d G l v b j E v 0 K L Q s N C x 0 L v Q u N G G 0 L A y I C g y K S / Q m N C 3 0 L z Q t d C 9 0 L X Q v d C 9 0 Y v Q u S D R g t C 4 0 L 8 u e 8 6 U I N C S 0 L v Q s N C z 0 L A g K N G B 0 Y 7 R g N C y L i A t I N C 7 0 L D Q s S 4 p I N C x 0 L X Q t y D Q v 9 G A 0 L 7 Q v N C w 0 Y X Q v t C y L D Y x f S Z x d W 9 0 O y w m c X V v d D t T Z W N 0 a W 9 u M S / Q o t C w 0 L H Q u 9 C 4 0 Y b Q s D I g K D I p L 9 C Y 0 L f Q v N C 1 0 L 3 Q t d C 9 0 L 3 R i 9 C 5 I N G C 0 L j Q v y 5 7 z p Q g 0 J L Q t d G B 0 L A g 0 K H Q n y D Q s d C 1 0 L c g 0 L / R g N C + 0 L z Q s N G F 0 L 7 Q s i w 2 M n 0 m c X V v d D s s J n F 1 b 3 Q 7 U 2 V j d G l v b j E v 0 K L Q s N C x 0 L v Q u N G G 0 L A y I C g y K S / Q m N C 3 0 L z Q t d C 9 0 L X Q v d C 9 0 Y v Q u S D R g t C 4 0 L 8 u e 8 6 U I N C S 0 L v Q s N C z 0 L A g K N G B 0 Y 7 R g N C y L i A t I N C 7 0 L D Q s S 4 p L C A l X y w 2 M 3 0 m c X V v d D s s J n F 1 b 3 Q 7 U 2 V j d G l v b j E v 0 K L Q s N C x 0 L v Q u N G G 0 L A y I C g y K S / Q m N C 3 0 L z Q t d C 9 0 L X Q v d C 9 0 Y v Q u S D R g t C 4 0 L 8 u e 9 C e 0 Y L Q u t C 7 0 L 7 Q v d C 1 0 L 3 Q u N C 1 I M 6 U I N C S 0 L v Q s N C z 0 L A g K N G B 0 Y 7 R g N C y L i A t I N C 7 0 L D Q s S 4 p L C A l X z I s N j R 9 J n F 1 b 3 Q 7 L C Z x d W 9 0 O 1 N l Y 3 R p b 2 4 x L 9 C i 0 L D Q s d C 7 0 L j R h t C w M i A o M i k v 0 J j Q t 9 C 8 0 L X Q v d C 1 0 L 3 Q v d G L 0 L k g 0 Y L Q u N C / L n v Q l N C 4 0 Y H Q v 9 C 1 0 Y D R g d C 4 0 Y 8 0 L D Y 1 f S Z x d W 9 0 O y w m c X V v d D t T Z W N 0 a W 9 u M S / Q o t C w 0 L H Q u 9 C 4 0 Y b Q s D I g K D I p L 9 C Y 0 L f Q v N C 1 0 L 3 Q t d C 9 0 L 3 R i 9 C 5 I N G C 0 L j Q v y 5 7 0 K H R g N C 1 0 L T Q v d C 1 0 L r Q s t C w 0 L T R g N C w 0 Y L Q u N G H 0 L 3 Q v t C 1 I N C + 0 Y L Q u t C 7 0 L 7 Q v d C 1 0 L 3 Q u N C 1 L D Y 2 f S Z x d W 9 0 O y w m c X V v d D t T Z W N 0 a W 9 u M S / Q o t C w 0 L H Q u 9 C 4 0 Y b Q s D I g K D I p L 9 C Y 0 L f Q v N C 1 0 L 3 Q t d C 9 0 L 3 R i 9 C 5 I N G C 0 L j Q v y 5 7 z p Q g 0 J L Q t d G B I N C h 0 J 8 s I C U y L D Y 3 f S Z x d W 9 0 O y w m c X V v d D t T Z W N 0 a W 9 u M S / Q o t C w 0 L H Q u 9 C 4 0 Y b Q s D I g K D I p L 9 C Y 0 L f Q v N C 1 0 L 3 Q t d C 9 0 L 3 R i 9 C 5 I N G C 0 L j Q v y 5 7 z p Q g 0 J L Q u 9 C w 0 L P Q s C A o 0 Y H R j t G A 0 L I u I C 0 g 0 L v Q s N C x L i k g 0 L H Q t d C 3 I N C / 0 Y D Q v t C 8 0 L D R h d C + 0 L I y L D Y 4 f S Z x d W 9 0 O y w m c X V v d D t T Z W N 0 a W 9 u M S / Q o t C w 0 L H Q u 9 C 4 0 Y b Q s D I g K D I p L 9 C Y 0 L f Q v N C 1 0 L 3 Q t d C 9 0 L 3 R i 9 C 5 I N G C 0 L j Q v y 5 7 z p Q g 0 J L Q t d G B I N C h 0 J 8 s I C U g 0 L H Q t d C 3 I N C / 0 Y D Q v t C 8 0 L D R h d C + 0 L I s N j l 9 J n F 1 b 3 Q 7 L C Z x d W 9 0 O 1 N l Y 3 R p b 2 4 x L 9 C i 0 L D Q s d C 7 0 L j R h t C w M i A o M i k v 0 J j Q t 9 C 8 0 L X Q v d C 1 0 L 3 Q v d G L 0 L k g 0 Y L Q u N C / L n v Q m t C + 0 Y 3 R h N G E 0 L j R h t C 4 0 L X Q v d G C I N C 6 0 L 7 R g N G A 0 L X Q u 9 G P 0 Y b Q u N C 4 L D c w f S Z x d W 9 0 O y w m c X V v d D t T Z W N 0 a W 9 u M S / Q o t C w 0 L H Q u 9 C 4 0 Y b Q s D I g K D I p L 9 C Y 0 L f Q v N C 1 0 L 3 Q t d C 9 0 L 3 R i 9 C 5 I N G C 0 L j Q v y 5 7 z p Q g 0 J L Q u 9 C w 0 L P Q s C A o 0 Y H R j t G A 0 L I u I C 0 g 0 L v Q s N C x L i k g 0 L H Q t d C 3 I N C / 0 Y D Q v t C 8 0 L D R h d C + 0 L I g 0 L / Q v i B c J n F 1 b 3 Q 7 0 L L Q t d G A 0 Y X R g 1 w m c X V v d D s s N z F 9 J n F 1 b 3 Q 7 L C Z x d W 9 0 O 1 N l Y 3 R p b 2 4 x L 9 C i 0 L D Q s d C 7 0 L j R h t C w M i A o M i k v 0 J j Q t 9 C 8 0 L X Q v d C 1 0 L 3 Q v d G L 0 L k g 0 Y L Q u N C / L n v O l C D Q k t C 1 0 Y E g 0 K H Q n y w g J S D Q s d C 1 0 L c g 0 L / R g N C + 0 L z Q s N G F 0 L 7 Q s i D Q v 9 C + I N C y 0 L X R g N G F 0 Y M s N z J 9 J n F 1 b 3 Q 7 L C Z x d W 9 0 O 1 N l Y 3 R p b 2 4 x L 9 C i 0 L D Q s d C 7 0 L j R h t C w M i A o M i k v 0 J j Q t 9 C 8 0 L X Q v d C 1 0 L 3 Q v d G L 0 L k g 0 Y L Q u N C / L n v Q m t C + 0 Y 3 R h N G E 0 L j R h t C 4 0 L X Q v d G C I N C 6 0 L 7 R g N G A 0 L X Q u 9 G P 0 Y b Q u N C 4 M i w 3 M 3 0 m c X V v d D s s J n F 1 b 3 Q 7 U 2 V j d G l v b j E v 0 K L Q s N C x 0 L v Q u N G G 0 L A y I C g y K S / Q m N C 3 0 L z Q t d C 9 0 L X Q v d C 9 0 Y v Q u S D R g t C 4 0 L 8 u e 8 6 U I N C S 0 L v Q s N C z 0 L A g K N G B 0 Y 7 R g N C y L i A t I N C 7 0 L D Q s S 4 p I N C x 0 L X Q t y D Q v 9 G A 0 L 7 Q v N C w 0 Y X Q v t C y I N C / 0 L 4 g X C Z x d W 9 0 O 9 C 9 0 L j Q t 9 G D X C Z x d W 9 0 O y w 3 N H 0 m c X V v d D s s J n F 1 b 3 Q 7 U 2 V j d G l v b j E v 0 K L Q s N C x 0 L v Q u N G G 0 L A y I C g y K S / Q m N C 3 0 L z Q t d C 9 0 L X Q v d C 9 0 Y v Q u S D R g t C 4 0 L 8 u e 8 6 U I N C S 0 L X R g S D Q o d C f L C A l I N C x 0 L X Q t y D Q v 9 G A 0 L 7 Q v N C w 0 Y X Q v t C y I N C / 0 L 4 g 0 L 3 Q u N C 3 0 Y M s N z V 9 J n F 1 b 3 Q 7 L C Z x d W 9 0 O 1 N l Y 3 R p b 2 4 x L 9 C i 0 L D Q s d C 7 0 L j R h t C w M i A o M i k v 0 J j Q t 9 C 8 0 L X Q v d C 1 0 L 3 Q v d G L 0 L k g 0 Y L Q u N C / L n v Q m t C + 0 Y 3 R h N G E 0 L j R h t C 4 0 L X Q v d G C I N C 6 0 L 7 R g N G A 0 L X Q u 9 G P 0 Y b Q u N C 4 M y w 3 N n 0 m c X V v d D s s J n F 1 b 3 Q 7 U 2 V j d G l v b j E v 0 K L Q s N C x 0 L v Q u N G G 0 L A y I C g y K S / Q m N C 3 0 L z Q t d C 9 0 L X Q v d C 9 0 Y v Q u S D R g t C 4 0 L 8 u e 8 6 U I N C S 0 L X R g S D Q o d C f L C A l M j I s N z d 9 J n F 1 b 3 Q 7 L C Z x d W 9 0 O 1 N l Y 3 R p b 2 4 x L 9 C i 0 L D Q s d C 7 0 L j R h t C w M i A o M i k v 0 J j Q t 9 C 8 0 L X Q v d C 1 0 L 3 Q v d G L 0 L k g 0 Y L Q u N C / L n v Q n t G C 0 L r Q u 9 C + 0 L 3 Q t d C 9 0 L j Q t S D O l C D Q k t C 1 0 Y E g 0 K H Q n y w g J T I s N z h 9 J n F 1 b 3 Q 7 L C Z x d W 9 0 O 1 N l Y 3 R p b 2 4 x L 9 C i 0 L D Q s d C 7 0 L j R h t C w M i A o M i k v 0 J j Q t 9 C 8 0 L X Q v d C 1 0 L 3 Q v d G L 0 L k g 0 Y L Q u N C / L n v Q l N C 4 0 Y H Q v 9 C 1 0 Y D R g d C 4 0 Y 8 z L D c 5 f S Z x d W 9 0 O y w m c X V v d D t T Z W N 0 a W 9 u M S / Q o t C w 0 L H Q u 9 C 4 0 Y b Q s D I g K D I p L 9 C Y 0 L f Q v N C 1 0 L 3 Q t d C 9 0 L 3 R i 9 C 5 I N G C 0 L j Q v y 5 7 0 K H R g N C 1 0 L T Q v d C 1 0 L r Q s t C w 0 L T R g N C w 0 Y L Q u N G H 0 L 3 Q v t C 1 I N C + 0 Y L Q u t C 7 0 L 7 Q v d C 1 0 L 3 Q u N C 1 M y w 4 M H 0 m c X V v d D s s J n F 1 b 3 Q 7 U 2 V j d G l v b j E v 0 K L Q s N C x 0 L v Q u N G G 0 L A y I C g y K S / Q m N C 3 0 L z Q t d C 9 0 L X Q v d C 9 0 Y v Q u S D R g t C 4 0 L 8 u e 8 6 U I N C S 0 L v Q s N C z 0 L A g K N G B 0 Y 7 R g N C y L i A t I N C 7 0 L D Q s S 4 p L C A l L D g x f S Z x d W 9 0 O y w m c X V v d D t T Z W N 0 a W 9 u M S / Q o t C w 0 L H Q u 9 C 4 0 Y b Q s D I g K D I p L 9 C Y 0 L f Q v N C 1 0 L 3 Q t d C 9 0 L 3 R i 9 C 5 I N G C 0 L j Q v y 5 7 0 J 7 R g t C 6 0 L v Q v t C 9 0 L X Q v d C 4 0 L U g z p Q g 0 J L Q u 9 C w 0 L P Q s C A o 0 Y H R j t G A 0 L I u I C 0 g 0 L v Q s N C x L i k s I C U s O D J 9 J n F 1 b 3 Q 7 L C Z x d W 9 0 O 1 N l Y 3 R p b 2 4 x L 9 C i 0 L D Q s d C 7 0 L j R h t C w M i A o M i k v 0 J j Q t 9 C 8 0 L X Q v d C 1 0 L 3 Q v d G L 0 L k g 0 Y L Q u N C / L n v Q l N C 4 0 Y H Q v 9 C 1 0 Y D R g d C 4 0 Y 8 y L D g z f S Z x d W 9 0 O y w m c X V v d D t T Z W N 0 a W 9 u M S / Q o t C w 0 L H Q u 9 C 4 0 Y b Q s D I g K D I p L 9 C Y 0 L f Q v N C 1 0 L 3 Q t d C 9 0 L 3 R i 9 C 5 I N G C 0 L j Q v y 5 7 0 K H R g N C 1 0 L T Q v d C 1 0 L r Q s t C w 0 L T R g N C w 0 Y L Q u N G H 0 L 3 Q v t C 1 I N C + 0 Y L Q u t C 7 0 L 7 Q v d C 1 0 L 3 Q u N C 1 M i w 4 N H 0 m c X V v d D s s J n F 1 b 3 Q 7 U 2 V j d G l v b j E v 0 K L Q s N C x 0 L v Q u N G G 0 L A y I C g y K S / Q m N C 3 0 L z Q t d C 9 0 L X Q v d C 9 0 Y v Q u S D R g t C 4 0 L 8 u e 8 6 U I N C S 0 L X R g S D Q o d C f I N C x 0 L X Q t y D Q v 9 G A 0 L 7 Q v N C w 0 Y X Q v t C y L C A l L D g 1 f S Z x d W 9 0 O y w m c X V v d D t T Z W N 0 a W 9 u M S / Q o t C w 0 L H Q u 9 C 4 0 Y b Q s D I g K D I p L 9 C Y 0 L f Q v N C 1 0 L 3 Q t d C 9 0 L 3 R i 9 C 5 I N G C 0 L j Q v y 5 7 z p Q g 0 J L Q u 9 C w 0 L P Q s C A o 0 Y H R j t G A 0 L I u I C 0 g 0 L v Q s N C x L i k g 0 L T Q u 9 G P I N C h 0 J 8 g 0 L H Q t d C 3 I N C / 0 Y D Q v t C 8 0 L D R h d C + 0 L I g 0 L I g 0 L L Q t d G B 0 L U s I C U s O D Z 9 J n F 1 b 3 Q 7 L C Z x d W 9 0 O 1 N l Y 3 R p b 2 4 x L 9 C i 0 L D Q s d C 7 0 L j R h t C w M i A o M i k v 0 J j Q t 9 C 8 0 L X Q v d C 1 0 L 3 Q v d G L 0 L k g 0 Y L Q u N C / L n v O l C D Q k t C 1 0 Y E g 0 K H Q n y D Q s d C 1 0 L c g 0 L / R g N C + 0 L z Q s N G F 0 L 7 Q s i D Q s t C + I N C y 0 L v Q s N C z 0 L U s I C U s O D d 9 J n F 1 b 3 Q 7 L C Z x d W 9 0 O 1 N l Y 3 R p b 2 4 x L 9 C i 0 L D Q s d C 7 0 L j R h t C w M i A o M i k v 0 J j Q t 9 C 8 0 L X Q v d C 1 0 L 3 Q v d G L 0 L k g 0 Y L Q u N C / L n v O l C D Q k t C 7 0 L D Q s 9 C w I C j R g d G O 0 Y D Q s i 4 g L S D Q u 9 C w 0 L E u K S D Q s d C 1 0 L c g 0 L / R g N C + 0 L z Q s N G F 0 L 7 Q s i w g J S w 4 O H 0 m c X V v d D s s J n F 1 b 3 Q 7 U 2 V j d G l v b j E v 0 K L Q s N C x 0 L v Q u N G G 0 L A y I C g y K S / Q m N C 3 0 L z Q t d C 9 0 L X Q v d C 9 0 Y v Q u S D R g t C 4 0 L 8 u e 8 6 U I N C S 0 L X R g S D Q o d C f I N C x 0 L X Q t y D Q v 9 G A 0 L 7 Q v N C w 0 Y X Q v t C y I N C y I N C y 0 L X R g d C 1 I N C 4 I N C y 0 L v Q s N C z 0 L U s I C U s O D l 9 J n F 1 b 3 Q 7 L C Z x d W 9 0 O 1 N l Y 3 R p b 2 4 x L 9 C i 0 L D Q s d C 7 0 L j R h t C w M i A o M i k v 0 J j Q t 9 C 8 0 L X Q v d C 1 0 L 3 Q v d G L 0 L k g 0 Y L Q u N C / L n v O l C D Q k t C 7 0 L D Q s 9 C w I C j R g d G O 0 Y D Q s i 4 g L S D Q u 9 C w 0 L E u K S D Q t N C 7 0 Y 8 g 0 K H Q n y D Q s d C 1 0 L c g 0 L / R g N C + 0 L z Q s N G F 0 L 7 Q s i D Q s i D Q s t C 1 0 Y H Q t S D Q u C D Q s t C 7 0 L D Q s 9 C 1 L C A l L D k w f S Z x d W 9 0 O y w m c X V v d D t T Z W N 0 a W 9 u M S / Q o t C w 0 L H Q u 9 C 4 0 Y b Q s D I g K D I p L 9 C Y 0 L f Q v N C 1 0 L 3 Q t d C 9 0 L 3 R i 9 C 5 I N G C 0 L j Q v y 5 7 0 J L Q u 9 C w 0 L b Q v d C + 0 Y H R g t G M L C D Q u y A t I N G B L D k x f S Z x d W 9 0 O y w m c X V v d D t T Z W N 0 a W 9 u M S / Q o t C w 0 L H Q u 9 C 4 0 Y b Q s D I g K D I p L 9 C Y 0 L f Q v N C 1 0 L 3 Q t d C 9 0 L 3 R i 9 C 5 I N G C 0 L j Q v y 5 7 0 J P R g N G D 0 L / Q v 9 C w I N C + 0 Y L Q u t C 7 0 L 7 Q v d C 1 0 L 3 Q u N G P I N C / 0 L 4 g 0 L L Q u 9 C w 0 L b Q v d C + 0 Y H R g t C 4 M i w 5 M n 0 m c X V v d D s s J n F 1 b 3 Q 7 U 2 V j d G l v b j E v 0 K L Q s N C x 0 L v Q u N G G 0 L A y I C g y K S / Q m N C 3 0 L z Q t d C 9 0 L X Q v d C 9 0 Y v Q u S D R g t C 4 0 L 8 u e 9 C c 0 L D R g d C 7 0 L j R h 9 C 9 0 L 7 R g d G C 0 Y w s I N C 7 I C 0 g 0 Y E s O T N 9 J n F 1 b 3 Q 7 L C Z x d W 9 0 O 1 N l Y 3 R p b 2 4 x L 9 C i 0 L D Q s d C 7 0 L j R h t C w M i A o M i k v 0 J j Q t 9 C 8 0 L X Q v d C 1 0 L 3 Q v d G L 0 L k g 0 Y L Q u N C / L n v Q n 9 G A 0 L 7 R g t C 1 0 L j Q v S w g 0 L s g L S D R g S w 5 N H 0 m c X V v d D s s J n F 1 b 3 Q 7 U 2 V j d G l v b j E v 0 K L Q s N C x 0 L v Q u N G G 0 L A y I C g y K S / Q m N C 3 0 L z Q t d C 9 0 L X Q v d C 9 0 Y v Q u S D R g t C 4 0 L 8 u e 9 C a 0 L v Q t d G C 0 Y f Q s N G C 0 L r Q s C w g 0 L s g L S D R g S w 5 N X 0 m c X V v d D s s J n F 1 b 3 Q 7 U 2 V j d G l v b j E v 0 K L Q s N C x 0 L v Q u N G G 0 L A y I C g y K S / Q m N C 3 0 L z Q t d C 9 0 L X Q v d C 9 0 Y v Q u S D R g t C 4 0 L 8 u e 9 C e 0 Y L Q u t C 7 0 L 7 Q v d C 1 0 L 3 Q u N C 1 I N C / 0 L 4 g 0 L L Q u 9 C w 0 L b Q v d C + 0 Y H R g t C 4 L C A l L D k 2 f S Z x d W 9 0 O y w m c X V v d D t T Z W N 0 a W 9 u M S / Q o t C w 0 L H Q u 9 C 4 0 Y b Q s D I g K D I p L 9 C Y 0 L f Q v N C 1 0 L 3 Q t d C 9 0 L 3 R i 9 C 5 I N G C 0 L j Q v y 5 7 0 J 7 R g t C 6 0 L v Q v t C 9 0 L X Q v d C 4 0 L U g 0 L / Q v i D Q v N C w 0 Y H Q u 9 C 4 0 Y f Q v d C + 0 Y H R g t C 4 L C A l L D k 3 f S Z x d W 9 0 O y w m c X V v d D t T Z W N 0 a W 9 u M S / Q o t C w 0 L H Q u 9 C 4 0 Y b Q s D I g K D I p L 9 C Y 0 L f Q v N C 1 0 L 3 Q t d C 9 0 L 3 R i 9 C 5 I N G C 0 L j Q v y 5 7 0 J 7 R g t C 6 0 L v Q v t C 9 0 L X Q v d C 4 0 L U g 0 L / Q v i D Q v 9 G A 0 L 7 R g t C 1 0 L j Q v d G D L C A l L D k 4 f S Z x d W 9 0 O y w m c X V v d D t T Z W N 0 a W 9 u M S / Q o t C w 0 L H Q u 9 C 4 0 Y b Q s D I g K D I p L 9 C Y 0 L f Q v N C 1 0 L 3 Q t d C 9 0 L 3 R i 9 C 5 I N G C 0 L j Q v y 5 7 0 J 7 R g t C 6 0 L v Q v t C 9 0 L X Q v d C 4 0 L U g 0 L / Q v i D Q u t C 7 0 L X R g t G H 0 L D R g t C 6 0 L U s I C U s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9 C B I 7 k f e k W P 7 5 n f o D 6 6 I w A A A A A C A A A A A A A D Z g A A w A A A A B A A A A C P c e K U O F y t P H E 8 6 t U l C N d a A A A A A A S A A A C g A A A A E A A A A N q 4 9 0 i F B 2 v x c B D G A L U f o Z 9 Q A A A A S Q g I J n a f C Z O z m E y R j J J w L 7 u H p w O x c + b C t k q q + o J t m 9 w s K M 8 F Q v x 4 v Q r P F Y M k A t N v e 5 x H h q Z 3 D X 7 D m V B 8 b f g y 6 3 2 i e H r 6 Z B p 3 M L l j j b o l y L s U A A A A p 9 l / a p u z r o t 1 G n N c p W t 9 E / i Y f q 0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4003D8B0D39514F8670EB3BC1EC156E" ma:contentTypeVersion="0" ma:contentTypeDescription="Создание документа." ma:contentTypeScope="" ma:versionID="9e8770fa5d5b35747a5db1bc40c20001">
  <xsd:schema xmlns:xsd="http://www.w3.org/2001/XMLSchema" xmlns:xs="http://www.w3.org/2001/XMLSchema" xmlns:p="http://schemas.microsoft.com/office/2006/metadata/properties" xmlns:ns2="791d03fe-039c-48d3-9630-7b2fa5e2541f" targetNamespace="http://schemas.microsoft.com/office/2006/metadata/properties" ma:root="true" ma:fieldsID="2cd62b3d0ff252d796986302e814f24e" ns2:_="">
    <xsd:import namespace="791d03fe-039c-48d3-9630-7b2fa5e254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1d03fe-039c-48d3-9630-7b2fa5e2541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A002CB-495F-44AF-B0A6-2891084803D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C6199FB-FDD2-4DC5-ACE2-A1539A3AA2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4DA54A-FF36-4210-BAA2-ECB7C6D3AAC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85A0D26-7812-4034-8D5C-62AD4DC1D0FD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D862863-C0C7-4EE2-914E-1F813A7DE7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1d03fe-039c-48d3-9630-7b2fa5e25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Database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2022-10-20T11:47:09Z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163505-e8f3-4cb9-be36-76e7ffb4b2a0_Enabled">
    <vt:lpwstr>True</vt:lpwstr>
  </property>
  <property fmtid="{D5CDD505-2E9C-101B-9397-08002B2CF9AE}" pid="3" name="MSIP_Label_7b163505-e8f3-4cb9-be36-76e7ffb4b2a0_SiteId">
    <vt:lpwstr>3e0d939a-cfe4-4357-8a98-585d4ae584d0</vt:lpwstr>
  </property>
  <property fmtid="{D5CDD505-2E9C-101B-9397-08002B2CF9AE}" pid="4" name="MSIP_Label_7b163505-e8f3-4cb9-be36-76e7ffb4b2a0_Owner">
    <vt:lpwstr>v.zhukov@sodru.com</vt:lpwstr>
  </property>
  <property fmtid="{D5CDD505-2E9C-101B-9397-08002B2CF9AE}" pid="5" name="MSIP_Label_7b163505-e8f3-4cb9-be36-76e7ffb4b2a0_SetDate">
    <vt:lpwstr>2019-03-29T10:16:39.6380085Z</vt:lpwstr>
  </property>
  <property fmtid="{D5CDD505-2E9C-101B-9397-08002B2CF9AE}" pid="6" name="MSIP_Label_7b163505-e8f3-4cb9-be36-76e7ffb4b2a0_Name">
    <vt:lpwstr>Public</vt:lpwstr>
  </property>
  <property fmtid="{D5CDD505-2E9C-101B-9397-08002B2CF9AE}" pid="7" name="MSIP_Label_7b163505-e8f3-4cb9-be36-76e7ffb4b2a0_Application">
    <vt:lpwstr>Microsoft Azure Information Protection</vt:lpwstr>
  </property>
  <property fmtid="{D5CDD505-2E9C-101B-9397-08002B2CF9AE}" pid="8" name="MSIP_Label_7b163505-e8f3-4cb9-be36-76e7ffb4b2a0_Extended_MSFT_Method">
    <vt:lpwstr>Manual</vt:lpwstr>
  </property>
  <property fmtid="{D5CDD505-2E9C-101B-9397-08002B2CF9AE}" pid="9" name="Sensitivity">
    <vt:lpwstr>Public</vt:lpwstr>
  </property>
  <property fmtid="{D5CDD505-2E9C-101B-9397-08002B2CF9AE}" pid="10" name="ContentTypeId">
    <vt:lpwstr>0x010100A4003D8B0D39514F8670EB3BC1EC156E</vt:lpwstr>
  </property>
</Properties>
</file>